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s\Treasurer\Downloads\"/>
    </mc:Choice>
  </mc:AlternateContent>
  <xr:revisionPtr revIDLastSave="0" documentId="13_ncr:1_{F527C341-1DF1-4714-9DB3-9F2131851E32}" xr6:coauthVersionLast="47" xr6:coauthVersionMax="47" xr10:uidLastSave="{00000000-0000-0000-0000-000000000000}"/>
  <bookViews>
    <workbookView xWindow="-120" yWindow="-120" windowWidth="24240" windowHeight="13020" firstSheet="1" activeTab="4" xr2:uid="{B8BC7F91-15A9-45B4-ACEF-B84721364EDE}"/>
  </bookViews>
  <sheets>
    <sheet name="General Fund" sheetId="1" r:id="rId1"/>
    <sheet name="Water Fund" sheetId="4" r:id="rId2"/>
    <sheet name="Sewer Fund" sheetId="5" r:id="rId3"/>
    <sheet name="Sanitation Fund" sheetId="6" r:id="rId4"/>
    <sheet name="Library Fund" sheetId="7" r:id="rId5"/>
    <sheet name="Street Fund" sheetId="3" r:id="rId6"/>
    <sheet name="Conservation Trust Fund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7" l="1"/>
  <c r="H136" i="1"/>
  <c r="H130" i="1"/>
  <c r="H122" i="1"/>
  <c r="H108" i="1"/>
  <c r="H97" i="1"/>
  <c r="H83" i="1"/>
  <c r="H78" i="1"/>
  <c r="H66" i="1"/>
  <c r="H52" i="1"/>
  <c r="H35" i="1"/>
  <c r="H26" i="1"/>
  <c r="H14" i="1"/>
  <c r="I37" i="7"/>
  <c r="I29" i="7"/>
  <c r="H47" i="3"/>
  <c r="H42" i="3"/>
  <c r="H25" i="3"/>
  <c r="H20" i="3"/>
  <c r="H10" i="3"/>
  <c r="H11" i="3" s="1"/>
  <c r="H74" i="4"/>
  <c r="H62" i="4"/>
  <c r="H56" i="4"/>
  <c r="H36" i="4"/>
  <c r="H31" i="4"/>
  <c r="H17" i="4"/>
  <c r="H19" i="4" s="1"/>
  <c r="H21" i="5"/>
  <c r="H32" i="5"/>
  <c r="H27" i="5"/>
  <c r="H15" i="5"/>
  <c r="H13" i="5"/>
  <c r="H28" i="6"/>
  <c r="H17" i="6"/>
  <c r="H15" i="6"/>
  <c r="G32" i="5"/>
  <c r="H16" i="7"/>
  <c r="I39" i="7" l="1"/>
  <c r="H138" i="1"/>
  <c r="H59" i="1"/>
  <c r="H53" i="3"/>
  <c r="H80" i="4"/>
  <c r="H36" i="5"/>
  <c r="G59" i="1"/>
  <c r="G14" i="1"/>
  <c r="G42" i="3"/>
  <c r="G15" i="6"/>
  <c r="G15" i="5"/>
  <c r="G13" i="5"/>
  <c r="G136" i="1"/>
  <c r="G108" i="1"/>
  <c r="G52" i="1"/>
  <c r="G130" i="1"/>
  <c r="G122" i="1"/>
  <c r="G97" i="1"/>
  <c r="G83" i="1"/>
  <c r="G78" i="1"/>
  <c r="G66" i="1"/>
  <c r="G35" i="1"/>
  <c r="G26" i="1"/>
  <c r="C80" i="4"/>
  <c r="G74" i="4"/>
  <c r="G62" i="4"/>
  <c r="G56" i="4"/>
  <c r="G36" i="4"/>
  <c r="G31" i="4"/>
  <c r="G17" i="4"/>
  <c r="G19" i="4" s="1"/>
  <c r="C27" i="5"/>
  <c r="G27" i="5"/>
  <c r="G36" i="5" s="1"/>
  <c r="G28" i="6"/>
  <c r="G35" i="6" s="1"/>
  <c r="G17" i="6"/>
  <c r="G47" i="3"/>
  <c r="G25" i="3"/>
  <c r="G20" i="3"/>
  <c r="G10" i="3"/>
  <c r="G11" i="3" s="1"/>
  <c r="H37" i="7"/>
  <c r="H29" i="7"/>
  <c r="C16" i="7"/>
  <c r="B74" i="4"/>
  <c r="B17" i="4"/>
  <c r="B19" i="4" s="1"/>
  <c r="C74" i="4"/>
  <c r="C62" i="4"/>
  <c r="C56" i="4"/>
  <c r="C36" i="4"/>
  <c r="C31" i="4"/>
  <c r="C17" i="4"/>
  <c r="C19" i="4" s="1"/>
  <c r="D37" i="7"/>
  <c r="D29" i="7"/>
  <c r="D16" i="7"/>
  <c r="C15" i="6"/>
  <c r="C17" i="6" s="1"/>
  <c r="B15" i="6"/>
  <c r="B17" i="6" s="1"/>
  <c r="C32" i="5"/>
  <c r="C21" i="5"/>
  <c r="C42" i="3"/>
  <c r="C20" i="3"/>
  <c r="C25" i="3"/>
  <c r="C10" i="3"/>
  <c r="C15" i="2"/>
  <c r="C8" i="2"/>
  <c r="B130" i="1"/>
  <c r="B122" i="1"/>
  <c r="B97" i="1"/>
  <c r="B78" i="1"/>
  <c r="B66" i="1"/>
  <c r="C130" i="1"/>
  <c r="C122" i="1"/>
  <c r="C97" i="1"/>
  <c r="C78" i="1"/>
  <c r="C66" i="1"/>
  <c r="B14" i="1"/>
  <c r="B35" i="1"/>
  <c r="B26" i="1"/>
  <c r="C35" i="1"/>
  <c r="C26" i="1"/>
  <c r="C14" i="1"/>
  <c r="H39" i="7" l="1"/>
  <c r="G53" i="3"/>
  <c r="G80" i="4"/>
  <c r="C138" i="1"/>
  <c r="B138" i="1"/>
  <c r="G138" i="1"/>
  <c r="D39" i="7"/>
  <c r="B59" i="1"/>
  <c r="C59" i="1"/>
  <c r="C36" i="5" l="1"/>
  <c r="C53" i="3"/>
  <c r="C47" i="3"/>
  <c r="C35" i="6"/>
  <c r="C28" i="6"/>
</calcChain>
</file>

<file path=xl/sharedStrings.xml><?xml version="1.0" encoding="utf-8"?>
<sst xmlns="http://schemas.openxmlformats.org/spreadsheetml/2006/main" count="379" uniqueCount="243">
  <si>
    <t>Town of Ordway</t>
  </si>
  <si>
    <t>General Fund</t>
  </si>
  <si>
    <t>Administration</t>
  </si>
  <si>
    <t>2021 Budget</t>
  </si>
  <si>
    <t>2022 Budget</t>
  </si>
  <si>
    <t>2022 YTD</t>
  </si>
  <si>
    <t>% YTD</t>
  </si>
  <si>
    <t>2022 Supplemental</t>
  </si>
  <si>
    <t>Account Title</t>
  </si>
  <si>
    <t>REVENUES:</t>
  </si>
  <si>
    <t>TAX REVENUE</t>
  </si>
  <si>
    <t xml:space="preserve">      Mill Levy</t>
  </si>
  <si>
    <t xml:space="preserve">      Property Tax</t>
  </si>
  <si>
    <t xml:space="preserve">      Cigarette Tax-DOR</t>
  </si>
  <si>
    <t xml:space="preserve">      Sales Tax-DOR</t>
  </si>
  <si>
    <t xml:space="preserve">      Use Tax</t>
  </si>
  <si>
    <t xml:space="preserve">      MMJ State Sales Tax</t>
  </si>
  <si>
    <t>TOTAL TAX REVENUE</t>
  </si>
  <si>
    <t>FRANCHISE REVENUE</t>
  </si>
  <si>
    <t xml:space="preserve">      Franchise Fees</t>
  </si>
  <si>
    <t>TOTAL FRANCHISE REVENUE</t>
  </si>
  <si>
    <t>LICENSE &amp; PERMITS</t>
  </si>
  <si>
    <t xml:space="preserve">      Liquor License</t>
  </si>
  <si>
    <t xml:space="preserve">      Building Permits</t>
  </si>
  <si>
    <t xml:space="preserve">      Dog License</t>
  </si>
  <si>
    <t xml:space="preserve">      MMJ Application Fee</t>
  </si>
  <si>
    <t>TOTAL LICENSE &amp; PERMITS</t>
  </si>
  <si>
    <t>CHARGES FOR SERVICES</t>
  </si>
  <si>
    <t xml:space="preserve">      Cemetery Open/Closing</t>
  </si>
  <si>
    <t xml:space="preserve">      Cemetery Plot Sales</t>
  </si>
  <si>
    <t xml:space="preserve">      Charges for Services-OWR</t>
  </si>
  <si>
    <t xml:space="preserve">      Copies</t>
  </si>
  <si>
    <t>TOTAL CHARGES FOR SERVICES</t>
  </si>
  <si>
    <t>RENTAL INCOME</t>
  </si>
  <si>
    <t xml:space="preserve">      Rental Income-Fire Dept. Building</t>
  </si>
  <si>
    <t>TOTAL RENTAL INCOME</t>
  </si>
  <si>
    <t>TOTAL GENERAL FUND REVENUE</t>
  </si>
  <si>
    <t xml:space="preserve">      MMJ Local Tax</t>
  </si>
  <si>
    <t xml:space="preserve">      Vendor License</t>
  </si>
  <si>
    <t xml:space="preserve">      Animal Control</t>
  </si>
  <si>
    <t xml:space="preserve">      Animal Impound Fees</t>
  </si>
  <si>
    <t>INTEREST INCOME</t>
  </si>
  <si>
    <t>TOTAL INTEREST INCOME</t>
  </si>
  <si>
    <t xml:space="preserve">      Bank Interest</t>
  </si>
  <si>
    <t>DONATIONS</t>
  </si>
  <si>
    <t xml:space="preserve">     Donations</t>
  </si>
  <si>
    <t>TOTAL DONATIONS</t>
  </si>
  <si>
    <t>MISCELLANEOUS REVENUE</t>
  </si>
  <si>
    <t xml:space="preserve">     Other Revenues</t>
  </si>
  <si>
    <t xml:space="preserve">     Miscellaneous</t>
  </si>
  <si>
    <t>TOTAL MISCELLANEOUS REVENUES</t>
  </si>
  <si>
    <t>EXPENDITURES:</t>
  </si>
  <si>
    <t>Elected Officials</t>
  </si>
  <si>
    <t xml:space="preserve">      Salaries-Mayor</t>
  </si>
  <si>
    <t xml:space="preserve">      Salaries-Trustees</t>
  </si>
  <si>
    <t>Total Elected Officials</t>
  </si>
  <si>
    <r>
      <t xml:space="preserve">      </t>
    </r>
    <r>
      <rPr>
        <sz val="12"/>
        <color theme="1"/>
        <rFont val="Calibri"/>
        <family val="2"/>
        <scheme val="minor"/>
      </rPr>
      <t>FICA</t>
    </r>
  </si>
  <si>
    <t xml:space="preserve">      457 Retirement</t>
  </si>
  <si>
    <t xml:space="preserve">      Health Insurance</t>
  </si>
  <si>
    <t xml:space="preserve">      Life Insurance</t>
  </si>
  <si>
    <t xml:space="preserve">      Unemployment</t>
  </si>
  <si>
    <t xml:space="preserve">      Worker's Compensation</t>
  </si>
  <si>
    <t>Total Administration</t>
  </si>
  <si>
    <t xml:space="preserve">      Membership/Dues</t>
  </si>
  <si>
    <t xml:space="preserve">      Training/Travel</t>
  </si>
  <si>
    <t>Judicial</t>
  </si>
  <si>
    <t xml:space="preserve">      Salaries-Judge</t>
  </si>
  <si>
    <t xml:space="preserve">      Attorney Fees-Town Attorney</t>
  </si>
  <si>
    <t>Total Judicial</t>
  </si>
  <si>
    <t>Audit</t>
  </si>
  <si>
    <r>
      <t xml:space="preserve">      </t>
    </r>
    <r>
      <rPr>
        <sz val="12"/>
        <color theme="1"/>
        <rFont val="Calibri"/>
        <family val="2"/>
        <scheme val="minor"/>
      </rPr>
      <t>Audit Expenses</t>
    </r>
  </si>
  <si>
    <t>Total Audit</t>
  </si>
  <si>
    <t>Law Enforcement</t>
  </si>
  <si>
    <t xml:space="preserve">     Law Enforcement Contract-CCSO</t>
  </si>
  <si>
    <t xml:space="preserve">     Dispatch Services</t>
  </si>
  <si>
    <t xml:space="preserve">     Salaries-Code Enforcement Officer</t>
  </si>
  <si>
    <t>Total Law Enforcement</t>
  </si>
  <si>
    <t>Operating Expenses</t>
  </si>
  <si>
    <t xml:space="preserve">     Contract Services</t>
  </si>
  <si>
    <t xml:space="preserve">     Electricity</t>
  </si>
  <si>
    <t xml:space="preserve">     Insurance</t>
  </si>
  <si>
    <t xml:space="preserve">     Natural Gas</t>
  </si>
  <si>
    <t xml:space="preserve">     Publicity/Legal Notices</t>
  </si>
  <si>
    <t xml:space="preserve">     Telephone</t>
  </si>
  <si>
    <t xml:space="preserve">     Gas/Oil</t>
  </si>
  <si>
    <t>Total Operating Expenses</t>
  </si>
  <si>
    <t>Supplies</t>
  </si>
  <si>
    <t xml:space="preserve">     Cleaning Supplies</t>
  </si>
  <si>
    <t xml:space="preserve">     Office Supplies</t>
  </si>
  <si>
    <t xml:space="preserve">     Operating Supplies</t>
  </si>
  <si>
    <t xml:space="preserve">     Postage</t>
  </si>
  <si>
    <t>Total Supplies</t>
  </si>
  <si>
    <t>TOTAL GENERAL FUND EXPENDITURES</t>
  </si>
  <si>
    <t xml:space="preserve">     Worker's Compensation</t>
  </si>
  <si>
    <t xml:space="preserve">     Treasurer's Fee</t>
  </si>
  <si>
    <t xml:space="preserve">     Repairs &amp; Maintenance-Equipment</t>
  </si>
  <si>
    <t xml:space="preserve">     Repairs &amp; Maintenance-Vehicles</t>
  </si>
  <si>
    <t xml:space="preserve">     Clothing Allowance</t>
  </si>
  <si>
    <t xml:space="preserve">     Bank Service Charges/Fees</t>
  </si>
  <si>
    <t xml:space="preserve">     Shop Expenses</t>
  </si>
  <si>
    <t>Festival/Holiday Expenses</t>
  </si>
  <si>
    <t xml:space="preserve">     Easter Egg Hunt</t>
  </si>
  <si>
    <t>Total Festival/Holiday Expenses</t>
  </si>
  <si>
    <t>Conservation Trust Fund</t>
  </si>
  <si>
    <t>CTF Funds</t>
  </si>
  <si>
    <t>Interest Income</t>
  </si>
  <si>
    <t>Total Revenues</t>
  </si>
  <si>
    <t>TOTAL CONSERVATION TRUST FUND REVENUES</t>
  </si>
  <si>
    <t>Contingencies</t>
  </si>
  <si>
    <t>Repairs and Maintenance</t>
  </si>
  <si>
    <t>Total Expenditures</t>
  </si>
  <si>
    <t>TOTAL CONSERVATION TRUST EXPENDITURES</t>
  </si>
  <si>
    <t>Street Fund</t>
  </si>
  <si>
    <t xml:space="preserve">     Sales Tax Revenue</t>
  </si>
  <si>
    <t xml:space="preserve">     Property Tax Revenue</t>
  </si>
  <si>
    <t xml:space="preserve">     Highway Users Fund</t>
  </si>
  <si>
    <t>Total Tax Revenue</t>
  </si>
  <si>
    <t>TOTAL STREET FUND REVENUES</t>
  </si>
  <si>
    <t>PERSONNEL</t>
  </si>
  <si>
    <t xml:space="preserve">     Salaries</t>
  </si>
  <si>
    <t>Total Personnel</t>
  </si>
  <si>
    <t>LAW ENFORCEMENT</t>
  </si>
  <si>
    <t xml:space="preserve">    Law Enforcement Contract</t>
  </si>
  <si>
    <t xml:space="preserve">    Dispatch Services</t>
  </si>
  <si>
    <t>DEBT SERVICE</t>
  </si>
  <si>
    <t xml:space="preserve">    Backhoe Loan Payment</t>
  </si>
  <si>
    <t>Total Debt Service</t>
  </si>
  <si>
    <t>OPERATING EXPENSES</t>
  </si>
  <si>
    <t xml:space="preserve">    Contract Services</t>
  </si>
  <si>
    <t xml:space="preserve">    Electricity-Street Lights</t>
  </si>
  <si>
    <t xml:space="preserve">    Gas/Oil</t>
  </si>
  <si>
    <t xml:space="preserve">    Insurance</t>
  </si>
  <si>
    <t xml:space="preserve">    Repairs &amp; Maintenance</t>
  </si>
  <si>
    <t xml:space="preserve">     Training</t>
  </si>
  <si>
    <t xml:space="preserve">     Travel</t>
  </si>
  <si>
    <t xml:space="preserve">    Weed Control</t>
  </si>
  <si>
    <t>SUPPLIES</t>
  </si>
  <si>
    <t xml:space="preserve">     Chemicals</t>
  </si>
  <si>
    <t>CONTINGENCIES</t>
  </si>
  <si>
    <t xml:space="preserve">     Contingencies</t>
  </si>
  <si>
    <t>Total Contingencies</t>
  </si>
  <si>
    <t>TOTAL STREET FUND EXPENDITURES</t>
  </si>
  <si>
    <t>Sewer Fund</t>
  </si>
  <si>
    <t>UTILITY REVENUE</t>
  </si>
  <si>
    <t xml:space="preserve">     Charges for Services</t>
  </si>
  <si>
    <t>Total Utility Revenue</t>
  </si>
  <si>
    <t>TOTAL SEWER FUND REVENUE</t>
  </si>
  <si>
    <t xml:space="preserve">    Sewer Loan Payment</t>
  </si>
  <si>
    <t xml:space="preserve">     Repairs &amp; Maintenance</t>
  </si>
  <si>
    <t xml:space="preserve">     Sewer Cleaning</t>
  </si>
  <si>
    <t>TOTAL SEWER FUND EXPENDITURES</t>
  </si>
  <si>
    <t>OTHER CHARGES FOR SERVICES</t>
  </si>
  <si>
    <t xml:space="preserve">     Sewer Tap Fees</t>
  </si>
  <si>
    <t xml:space="preserve">     Sewer Permits</t>
  </si>
  <si>
    <t>Total Other Charges for Services</t>
  </si>
  <si>
    <t xml:space="preserve">     FICA</t>
  </si>
  <si>
    <t xml:space="preserve">     457 Retirement</t>
  </si>
  <si>
    <t xml:space="preserve">     Life Insurance</t>
  </si>
  <si>
    <t xml:space="preserve">     Health Insurance</t>
  </si>
  <si>
    <t xml:space="preserve">     Unemployment Insurance</t>
  </si>
  <si>
    <t>Sanitation Fund</t>
  </si>
  <si>
    <t xml:space="preserve">     Trash Load Dumping</t>
  </si>
  <si>
    <t>TOTAL SANITATION FUND REVENUE</t>
  </si>
  <si>
    <t xml:space="preserve">     Contract Services/Recycling</t>
  </si>
  <si>
    <t>TOTAL SANTITATION FUND EXPENDITURES</t>
  </si>
  <si>
    <t>Library Fund</t>
  </si>
  <si>
    <t>Colorado State Grant for Public Libraries</t>
  </si>
  <si>
    <t>American Rescue Plan Act Funds</t>
  </si>
  <si>
    <t>Library Fund Reserves</t>
  </si>
  <si>
    <t>Total Revenue</t>
  </si>
  <si>
    <t>TOTAL LIBRARY FUND REVENUE</t>
  </si>
  <si>
    <t xml:space="preserve">     Medicare</t>
  </si>
  <si>
    <t xml:space="preserve">     Social Security</t>
  </si>
  <si>
    <t xml:space="preserve">     Contract Services-AspenCat</t>
  </si>
  <si>
    <t xml:space="preserve">     Library Media</t>
  </si>
  <si>
    <t>TOTAL LIBRARY FUND EXPENDITURES</t>
  </si>
  <si>
    <t>Water Fund</t>
  </si>
  <si>
    <t xml:space="preserve">     Water Tap Fees</t>
  </si>
  <si>
    <t xml:space="preserve">     Tank Sales</t>
  </si>
  <si>
    <t xml:space="preserve">     Lease of Water Shares</t>
  </si>
  <si>
    <t>TOTAL WATER FUND REVENUE</t>
  </si>
  <si>
    <t xml:space="preserve">    Water Loan Payment</t>
  </si>
  <si>
    <t xml:space="preserve">     Lab Analysis Fees</t>
  </si>
  <si>
    <t xml:space="preserve">     Membership &amp; Dues</t>
  </si>
  <si>
    <t>EQUIPMENT</t>
  </si>
  <si>
    <t xml:space="preserve">      New Equipment</t>
  </si>
  <si>
    <t>Total Equipment</t>
  </si>
  <si>
    <t>WATER EXPENSES</t>
  </si>
  <si>
    <t xml:space="preserve">      Water Acquisition and Storage</t>
  </si>
  <si>
    <t xml:space="preserve">      Water Purchases</t>
  </si>
  <si>
    <t xml:space="preserve">      Contingency Expenses</t>
  </si>
  <si>
    <t xml:space="preserve">      Water Stock Assessment</t>
  </si>
  <si>
    <t>Total Water Expenses</t>
  </si>
  <si>
    <t xml:space="preserve">     Seasonal Employment Wages</t>
  </si>
  <si>
    <t>TOTAL WATER FUND EXPENDITURES</t>
  </si>
  <si>
    <t xml:space="preserve">     Disconnect Fees</t>
  </si>
  <si>
    <t xml:space="preserve">     Penalties</t>
  </si>
  <si>
    <t xml:space="preserve">     Reconnect Fees</t>
  </si>
  <si>
    <t xml:space="preserve">     Repairs &amp; Maintenance-Faw Wells</t>
  </si>
  <si>
    <t xml:space="preserve">     Travel Expenses</t>
  </si>
  <si>
    <t>LEGAL EXPENSES</t>
  </si>
  <si>
    <t xml:space="preserve">      Water Attorney Fees</t>
  </si>
  <si>
    <t>Total Legal Expenses</t>
  </si>
  <si>
    <t>Property Tax Revenues</t>
  </si>
  <si>
    <t>Property Tax Interest Revenues</t>
  </si>
  <si>
    <t>Summer Reading Program</t>
  </si>
  <si>
    <t>2021 YTD</t>
  </si>
  <si>
    <t>2023 Budget</t>
  </si>
  <si>
    <t>Donations</t>
  </si>
  <si>
    <t xml:space="preserve">     State Withholding</t>
  </si>
  <si>
    <t xml:space="preserve">     Hotspots</t>
  </si>
  <si>
    <t xml:space="preserve">     Computer Program/IT</t>
  </si>
  <si>
    <t xml:space="preserve">      Full-time Salaries</t>
  </si>
  <si>
    <t>FIRE DEPARTMENT</t>
  </si>
  <si>
    <t xml:space="preserve">     General Fund Transfer</t>
  </si>
  <si>
    <t xml:space="preserve">     Retail Marijuana Revenue</t>
  </si>
  <si>
    <t>TOTAL FIRE DEPARTMENT REVENUE</t>
  </si>
  <si>
    <t>Fire Department</t>
  </si>
  <si>
    <t xml:space="preserve">     FPPA</t>
  </si>
  <si>
    <t xml:space="preserve">     Colorado State Fire Association</t>
  </si>
  <si>
    <t xml:space="preserve">     Operating Expenses</t>
  </si>
  <si>
    <t xml:space="preserve">     Fire Calls</t>
  </si>
  <si>
    <t xml:space="preserve">     Meetings/Trainings</t>
  </si>
  <si>
    <t xml:space="preserve">     Reimbursements/Refunds</t>
  </si>
  <si>
    <t>Total Fire Department</t>
  </si>
  <si>
    <t xml:space="preserve">     Fall Festival</t>
  </si>
  <si>
    <t xml:space="preserve">    Seal Coating Oil</t>
  </si>
  <si>
    <t xml:space="preserve">    1/2" Chips</t>
  </si>
  <si>
    <t xml:space="preserve">    Hotmix</t>
  </si>
  <si>
    <t xml:space="preserve">    Sand &amp; Gravel</t>
  </si>
  <si>
    <t>2024 Budget</t>
  </si>
  <si>
    <t xml:space="preserve">     Contract Services-Waste Connections</t>
  </si>
  <si>
    <t xml:space="preserve">     Dumpster Reimbursment</t>
  </si>
  <si>
    <t xml:space="preserve">     Organic Waste</t>
  </si>
  <si>
    <t xml:space="preserve">     Recycle Bags</t>
  </si>
  <si>
    <t xml:space="preserve">     Electricity-SECPA</t>
  </si>
  <si>
    <t xml:space="preserve">     Electricity-Black Hills (Shop &amp; Wells)</t>
  </si>
  <si>
    <t>SIPA Grant Award</t>
  </si>
  <si>
    <t>Election</t>
  </si>
  <si>
    <t xml:space="preserve">      Election Expenses</t>
  </si>
  <si>
    <t>Total Election</t>
  </si>
  <si>
    <t>Mill Levy</t>
  </si>
  <si>
    <t>General Fund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</si>
</sst>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/>
    <xf numFmtId="164" fontId="3" fillId="0" borderId="3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D259-5E30-41D6-B3F0-3CAF80479057}">
  <sheetPr>
    <pageSetUpPr fitToPage="1"/>
  </sheetPr>
  <dimension ref="A1:O164"/>
  <sheetViews>
    <sheetView topLeftCell="A111" workbookViewId="0">
      <selection sqref="A1:F1"/>
    </sheetView>
  </sheetViews>
  <sheetFormatPr defaultRowHeight="15" x14ac:dyDescent="0.25"/>
  <cols>
    <col min="1" max="1" width="38.85546875" customWidth="1"/>
    <col min="2" max="2" width="18.5703125" customWidth="1"/>
    <col min="3" max="3" width="18.42578125" customWidth="1"/>
    <col min="4" max="4" width="20.140625" customWidth="1"/>
    <col min="5" max="5" width="20.85546875" customWidth="1"/>
    <col min="6" max="6" width="18.42578125" customWidth="1"/>
    <col min="7" max="7" width="18.28515625" customWidth="1"/>
    <col min="8" max="8" width="14.140625" customWidth="1"/>
  </cols>
  <sheetData>
    <row r="1" spans="1:15" ht="15.75" x14ac:dyDescent="0.25">
      <c r="A1" s="21" t="s">
        <v>0</v>
      </c>
      <c r="B1" s="21"/>
      <c r="C1" s="21"/>
      <c r="D1" s="21"/>
      <c r="E1" s="21"/>
      <c r="F1" s="2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21" t="s">
        <v>1</v>
      </c>
      <c r="B2" s="21"/>
      <c r="C2" s="21"/>
      <c r="D2" s="21"/>
      <c r="E2" s="21"/>
      <c r="F2" s="2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  <c r="I4" s="1"/>
      <c r="J4" s="1"/>
      <c r="K4" s="1"/>
      <c r="L4" s="1"/>
      <c r="M4" s="1"/>
      <c r="N4" s="1"/>
      <c r="O4" s="1"/>
    </row>
    <row r="5" spans="1:15" ht="15.75" x14ac:dyDescent="0.25">
      <c r="A5" s="3" t="s">
        <v>9</v>
      </c>
      <c r="B5" s="1"/>
      <c r="C5" s="1"/>
      <c r="D5" s="1"/>
      <c r="E5" s="1"/>
      <c r="F5" s="1"/>
      <c r="I5" s="1"/>
      <c r="J5" s="1"/>
      <c r="K5" s="1"/>
      <c r="L5" s="1"/>
      <c r="M5" s="1"/>
      <c r="N5" s="1"/>
      <c r="O5" s="1"/>
    </row>
    <row r="6" spans="1:15" ht="15.75" x14ac:dyDescent="0.25">
      <c r="A6" s="4" t="s">
        <v>10</v>
      </c>
      <c r="B6" s="1"/>
      <c r="C6" s="1"/>
      <c r="D6" s="1"/>
      <c r="E6" s="1"/>
      <c r="F6" s="1"/>
      <c r="I6" s="1"/>
      <c r="J6" s="1"/>
      <c r="K6" s="1"/>
      <c r="L6" s="1"/>
      <c r="M6" s="1"/>
      <c r="N6" s="1"/>
      <c r="O6" s="1"/>
    </row>
    <row r="7" spans="1:15" ht="15.75" x14ac:dyDescent="0.25">
      <c r="A7" s="1" t="s">
        <v>11</v>
      </c>
      <c r="B7" s="5">
        <v>83084</v>
      </c>
      <c r="C7" s="5">
        <v>100399</v>
      </c>
      <c r="D7" s="1"/>
      <c r="E7" s="1"/>
      <c r="F7" s="1"/>
      <c r="G7" s="5">
        <v>107512</v>
      </c>
      <c r="H7" s="5">
        <v>87694</v>
      </c>
      <c r="I7" s="1"/>
      <c r="J7" s="1"/>
      <c r="K7" s="1"/>
      <c r="L7" s="1"/>
      <c r="M7" s="1"/>
      <c r="N7" s="1"/>
      <c r="O7" s="1"/>
    </row>
    <row r="8" spans="1:15" ht="15.75" x14ac:dyDescent="0.25">
      <c r="A8" s="1" t="s">
        <v>13</v>
      </c>
      <c r="B8" s="5"/>
      <c r="C8" s="5">
        <v>800</v>
      </c>
      <c r="D8" s="1"/>
      <c r="E8" s="1"/>
      <c r="F8" s="1"/>
      <c r="G8" s="5">
        <v>900</v>
      </c>
      <c r="H8" s="5">
        <v>950</v>
      </c>
      <c r="I8" s="1"/>
      <c r="J8" s="1"/>
      <c r="K8" s="1"/>
      <c r="L8" s="1"/>
      <c r="M8" s="1"/>
      <c r="N8" s="1"/>
      <c r="O8" s="1"/>
    </row>
    <row r="9" spans="1:15" ht="15.75" x14ac:dyDescent="0.25">
      <c r="A9" s="1" t="s">
        <v>12</v>
      </c>
      <c r="B9" s="5"/>
      <c r="C9" s="5">
        <v>5565</v>
      </c>
      <c r="D9" s="1"/>
      <c r="E9" s="1"/>
      <c r="F9" s="1"/>
      <c r="G9" s="5">
        <v>5565</v>
      </c>
      <c r="H9" s="5">
        <v>5565</v>
      </c>
      <c r="I9" s="1"/>
      <c r="J9" s="1"/>
      <c r="K9" s="1"/>
      <c r="L9" s="1"/>
      <c r="M9" s="1"/>
      <c r="N9" s="1"/>
      <c r="O9" s="1"/>
    </row>
    <row r="10" spans="1:15" ht="15.75" x14ac:dyDescent="0.25">
      <c r="A10" s="1" t="s">
        <v>14</v>
      </c>
      <c r="B10" s="5">
        <v>250000</v>
      </c>
      <c r="C10" s="5">
        <v>141125</v>
      </c>
      <c r="D10" s="1"/>
      <c r="E10" s="1"/>
      <c r="F10" s="1"/>
      <c r="G10" s="5">
        <v>160000</v>
      </c>
      <c r="H10" s="5">
        <v>160000</v>
      </c>
      <c r="I10" s="1"/>
      <c r="J10" s="1"/>
      <c r="K10" s="1"/>
      <c r="L10" s="1"/>
      <c r="M10" s="1"/>
      <c r="N10" s="1"/>
      <c r="O10" s="1"/>
    </row>
    <row r="11" spans="1:15" ht="15.75" x14ac:dyDescent="0.25">
      <c r="A11" s="1" t="s">
        <v>15</v>
      </c>
      <c r="B11" s="5">
        <v>30000</v>
      </c>
      <c r="C11" s="5">
        <v>30000</v>
      </c>
      <c r="D11" s="1"/>
      <c r="E11" s="1"/>
      <c r="F11" s="1"/>
      <c r="G11" s="5">
        <v>30000</v>
      </c>
      <c r="H11" s="5">
        <v>30000</v>
      </c>
      <c r="I11" s="1"/>
      <c r="J11" s="1"/>
      <c r="K11" s="1"/>
      <c r="L11" s="1"/>
      <c r="M11" s="1"/>
      <c r="N11" s="1"/>
      <c r="O11" s="1"/>
    </row>
    <row r="12" spans="1:15" ht="15.75" x14ac:dyDescent="0.25">
      <c r="A12" s="1" t="s">
        <v>16</v>
      </c>
      <c r="B12" s="5">
        <v>65000</v>
      </c>
      <c r="C12" s="5">
        <v>60000</v>
      </c>
      <c r="D12" s="1"/>
      <c r="E12" s="1"/>
      <c r="F12" s="1"/>
      <c r="G12" s="5">
        <v>60000</v>
      </c>
      <c r="H12" s="5">
        <v>15000</v>
      </c>
      <c r="I12" s="1"/>
      <c r="J12" s="1"/>
      <c r="K12" s="1"/>
      <c r="L12" s="1"/>
      <c r="M12" s="1"/>
      <c r="N12" s="1"/>
      <c r="O12" s="1"/>
    </row>
    <row r="13" spans="1:15" ht="15.75" x14ac:dyDescent="0.25">
      <c r="A13" s="1" t="s">
        <v>37</v>
      </c>
      <c r="B13" s="7"/>
      <c r="C13" s="12"/>
      <c r="D13" s="12"/>
      <c r="E13" s="12"/>
      <c r="F13" s="12"/>
      <c r="G13" s="7">
        <v>75000</v>
      </c>
      <c r="H13" s="7">
        <v>50000</v>
      </c>
      <c r="I13" s="1"/>
      <c r="J13" s="1"/>
      <c r="K13" s="1"/>
      <c r="L13" s="1"/>
      <c r="M13" s="1"/>
      <c r="N13" s="1"/>
      <c r="O13" s="1"/>
    </row>
    <row r="14" spans="1:15" ht="16.5" thickBot="1" x14ac:dyDescent="0.3">
      <c r="A14" s="2" t="s">
        <v>17</v>
      </c>
      <c r="B14" s="10">
        <f>SUM(B7:B13)</f>
        <v>428084</v>
      </c>
      <c r="C14" s="11">
        <f>SUM(C7:C12)</f>
        <v>337889</v>
      </c>
      <c r="D14" s="13"/>
      <c r="E14" s="13"/>
      <c r="F14" s="13"/>
      <c r="G14" s="10">
        <f>SUM(G7:G13)</f>
        <v>438977</v>
      </c>
      <c r="H14" s="10">
        <f>SUM(H7:H13)</f>
        <v>349209</v>
      </c>
      <c r="I14" s="1"/>
      <c r="J14" s="1"/>
      <c r="K14" s="1"/>
      <c r="L14" s="1"/>
      <c r="M14" s="1"/>
      <c r="N14" s="1"/>
      <c r="O14" s="1"/>
    </row>
    <row r="15" spans="1:15" ht="16.5" thickTop="1" x14ac:dyDescent="0.25">
      <c r="A15" s="1"/>
      <c r="B15" s="1"/>
      <c r="C15" s="1"/>
      <c r="D15" s="1"/>
      <c r="E15" s="1"/>
      <c r="F15" s="1"/>
      <c r="G15" s="5"/>
      <c r="H15" s="5"/>
      <c r="I15" s="1"/>
      <c r="J15" s="1"/>
      <c r="K15" s="1"/>
      <c r="L15" s="1"/>
      <c r="M15" s="1"/>
      <c r="N15" s="1"/>
      <c r="O15" s="1"/>
    </row>
    <row r="16" spans="1:15" ht="15.75" x14ac:dyDescent="0.25">
      <c r="A16" s="2" t="s">
        <v>18</v>
      </c>
      <c r="B16" s="1"/>
      <c r="C16" s="1"/>
      <c r="D16" s="1"/>
      <c r="E16" s="1"/>
      <c r="F16" s="1"/>
      <c r="G16" s="5"/>
      <c r="H16" s="5"/>
      <c r="I16" s="1"/>
      <c r="J16" s="1"/>
      <c r="K16" s="1"/>
      <c r="L16" s="1"/>
      <c r="M16" s="1"/>
      <c r="N16" s="1"/>
      <c r="O16" s="1"/>
    </row>
    <row r="17" spans="1:15" ht="15.75" x14ac:dyDescent="0.25">
      <c r="A17" s="1" t="s">
        <v>19</v>
      </c>
      <c r="B17" s="7">
        <v>45000</v>
      </c>
      <c r="C17" s="7">
        <v>45000</v>
      </c>
      <c r="D17" s="12"/>
      <c r="E17" s="12"/>
      <c r="F17" s="12"/>
      <c r="G17" s="7">
        <v>45000</v>
      </c>
      <c r="H17" s="7">
        <v>47000</v>
      </c>
      <c r="I17" s="1"/>
      <c r="J17" s="1"/>
      <c r="K17" s="1"/>
      <c r="L17" s="1"/>
      <c r="M17" s="1"/>
      <c r="N17" s="1"/>
      <c r="O17" s="1"/>
    </row>
    <row r="18" spans="1:15" ht="16.5" thickBot="1" x14ac:dyDescent="0.3">
      <c r="A18" s="2" t="s">
        <v>20</v>
      </c>
      <c r="B18" s="10">
        <v>45000</v>
      </c>
      <c r="C18" s="10">
        <v>45000</v>
      </c>
      <c r="D18" s="13"/>
      <c r="E18" s="13"/>
      <c r="F18" s="13"/>
      <c r="G18" s="10">
        <v>45000</v>
      </c>
      <c r="H18" s="10">
        <v>47000</v>
      </c>
      <c r="I18" s="1"/>
      <c r="J18" s="1"/>
      <c r="K18" s="1"/>
      <c r="L18" s="1"/>
      <c r="M18" s="1"/>
      <c r="N18" s="1"/>
      <c r="O18" s="1"/>
    </row>
    <row r="19" spans="1:15" ht="16.5" thickTop="1" x14ac:dyDescent="0.25">
      <c r="A19" s="1"/>
      <c r="B19" s="1"/>
      <c r="C19" s="1"/>
      <c r="D19" s="1"/>
      <c r="E19" s="1"/>
      <c r="F19" s="1"/>
      <c r="G19" s="5"/>
      <c r="H19" s="5"/>
      <c r="I19" s="1"/>
      <c r="J19" s="1"/>
      <c r="K19" s="1"/>
      <c r="L19" s="1"/>
      <c r="M19" s="1"/>
      <c r="N19" s="1"/>
      <c r="O19" s="1"/>
    </row>
    <row r="20" spans="1:15" ht="15.75" x14ac:dyDescent="0.25">
      <c r="A20" s="2" t="s">
        <v>21</v>
      </c>
      <c r="B20" s="1"/>
      <c r="C20" s="1"/>
      <c r="D20" s="1"/>
      <c r="E20" s="1"/>
      <c r="F20" s="1"/>
      <c r="G20" s="5"/>
      <c r="H20" s="5"/>
      <c r="I20" s="1"/>
      <c r="J20" s="1"/>
      <c r="K20" s="1"/>
      <c r="L20" s="1"/>
      <c r="M20" s="1"/>
      <c r="N20" s="1"/>
      <c r="O20" s="1"/>
    </row>
    <row r="21" spans="1:15" ht="15.75" x14ac:dyDescent="0.25">
      <c r="A21" s="1" t="s">
        <v>22</v>
      </c>
      <c r="B21" s="5">
        <v>575</v>
      </c>
      <c r="C21" s="5">
        <v>575</v>
      </c>
      <c r="D21" s="1"/>
      <c r="E21" s="1"/>
      <c r="F21" s="1"/>
      <c r="G21" s="5">
        <v>575</v>
      </c>
      <c r="H21" s="5">
        <v>200</v>
      </c>
      <c r="I21" s="1"/>
      <c r="J21" s="1"/>
      <c r="K21" s="1"/>
      <c r="L21" s="1"/>
      <c r="M21" s="1"/>
      <c r="N21" s="1"/>
      <c r="O21" s="1"/>
    </row>
    <row r="22" spans="1:15" ht="15.75" x14ac:dyDescent="0.25">
      <c r="A22" s="1" t="s">
        <v>23</v>
      </c>
      <c r="B22" s="5">
        <v>5000</v>
      </c>
      <c r="C22" s="5">
        <v>7000</v>
      </c>
      <c r="D22" s="1"/>
      <c r="E22" s="1"/>
      <c r="F22" s="1"/>
      <c r="G22" s="5">
        <v>8000</v>
      </c>
      <c r="H22" s="5">
        <v>3000</v>
      </c>
      <c r="I22" s="1"/>
      <c r="J22" s="1"/>
      <c r="K22" s="1"/>
      <c r="L22" s="1"/>
      <c r="M22" s="1"/>
      <c r="N22" s="1"/>
      <c r="O22" s="1"/>
    </row>
    <row r="23" spans="1:15" ht="15.75" x14ac:dyDescent="0.25">
      <c r="A23" s="1" t="s">
        <v>24</v>
      </c>
      <c r="B23" s="5">
        <v>185</v>
      </c>
      <c r="C23" s="5">
        <v>200</v>
      </c>
      <c r="D23" s="1"/>
      <c r="E23" s="1"/>
      <c r="F23" s="1"/>
      <c r="G23" s="5">
        <v>250</v>
      </c>
      <c r="H23" s="5">
        <v>300</v>
      </c>
      <c r="I23" s="1"/>
      <c r="J23" s="1"/>
      <c r="K23" s="1"/>
      <c r="L23" s="1"/>
      <c r="M23" s="1"/>
      <c r="N23" s="1"/>
      <c r="O23" s="1"/>
    </row>
    <row r="24" spans="1:15" ht="15.75" x14ac:dyDescent="0.25">
      <c r="A24" s="1" t="s">
        <v>25</v>
      </c>
      <c r="B24" s="5"/>
      <c r="C24" s="5">
        <v>5000</v>
      </c>
      <c r="D24" s="1"/>
      <c r="E24" s="1"/>
      <c r="F24" s="1"/>
      <c r="G24" s="5">
        <v>5000</v>
      </c>
      <c r="H24" s="5">
        <v>5000</v>
      </c>
      <c r="I24" s="1"/>
      <c r="J24" s="1"/>
      <c r="K24" s="1"/>
      <c r="L24" s="1"/>
      <c r="M24" s="1"/>
      <c r="N24" s="1"/>
      <c r="O24" s="1"/>
    </row>
    <row r="25" spans="1:15" ht="15.75" x14ac:dyDescent="0.25">
      <c r="A25" s="1" t="s">
        <v>38</v>
      </c>
      <c r="B25" s="7"/>
      <c r="C25" s="12"/>
      <c r="D25" s="12"/>
      <c r="E25" s="12"/>
      <c r="F25" s="12"/>
      <c r="G25" s="7">
        <v>250</v>
      </c>
      <c r="H25" s="7">
        <v>250</v>
      </c>
      <c r="I25" s="1"/>
      <c r="J25" s="1"/>
      <c r="K25" s="1"/>
      <c r="L25" s="1"/>
      <c r="M25" s="1"/>
      <c r="N25" s="1"/>
      <c r="O25" s="1"/>
    </row>
    <row r="26" spans="1:15" ht="16.5" thickBot="1" x14ac:dyDescent="0.3">
      <c r="A26" s="2" t="s">
        <v>26</v>
      </c>
      <c r="B26" s="10">
        <f>SUM(B21:B25)</f>
        <v>5760</v>
      </c>
      <c r="C26" s="10">
        <f>SUM(C21:C24)</f>
        <v>12775</v>
      </c>
      <c r="D26" s="13"/>
      <c r="E26" s="13"/>
      <c r="F26" s="13"/>
      <c r="G26" s="10">
        <f>SUM(G21:G25)</f>
        <v>14075</v>
      </c>
      <c r="H26" s="10">
        <f>SUM(H21:H25)</f>
        <v>8750</v>
      </c>
      <c r="I26" s="1"/>
      <c r="J26" s="1"/>
      <c r="K26" s="1"/>
      <c r="L26" s="1"/>
      <c r="M26" s="1"/>
      <c r="N26" s="1"/>
      <c r="O26" s="1"/>
    </row>
    <row r="27" spans="1:15" ht="16.5" thickTop="1" x14ac:dyDescent="0.25">
      <c r="A27" s="1"/>
      <c r="B27" s="1"/>
      <c r="C27" s="1"/>
      <c r="D27" s="1"/>
      <c r="E27" s="1"/>
      <c r="F27" s="1"/>
      <c r="G27" s="5"/>
      <c r="H27" s="5"/>
      <c r="I27" s="1"/>
      <c r="J27" s="1"/>
      <c r="K27" s="1"/>
      <c r="L27" s="1"/>
      <c r="M27" s="1"/>
      <c r="N27" s="1"/>
      <c r="O27" s="1"/>
    </row>
    <row r="28" spans="1:15" ht="15.75" x14ac:dyDescent="0.25">
      <c r="A28" s="2" t="s">
        <v>27</v>
      </c>
      <c r="B28" s="1"/>
      <c r="C28" s="1"/>
      <c r="D28" s="1"/>
      <c r="E28" s="1"/>
      <c r="F28" s="1"/>
      <c r="G28" s="5"/>
      <c r="H28" s="5"/>
      <c r="I28" s="1"/>
      <c r="J28" s="1"/>
      <c r="K28" s="1"/>
      <c r="L28" s="1"/>
      <c r="M28" s="1"/>
      <c r="N28" s="1"/>
      <c r="O28" s="1"/>
    </row>
    <row r="29" spans="1:15" ht="15.75" x14ac:dyDescent="0.25">
      <c r="A29" s="1" t="s">
        <v>28</v>
      </c>
      <c r="B29" s="5">
        <v>5000</v>
      </c>
      <c r="C29" s="5">
        <v>6125</v>
      </c>
      <c r="D29" s="1"/>
      <c r="E29" s="1"/>
      <c r="F29" s="1"/>
      <c r="G29" s="5">
        <v>6125</v>
      </c>
      <c r="H29" s="5">
        <v>4000</v>
      </c>
      <c r="I29" s="1"/>
      <c r="J29" s="1"/>
      <c r="K29" s="1"/>
      <c r="L29" s="1"/>
      <c r="M29" s="1"/>
      <c r="N29" s="1"/>
      <c r="O29" s="1"/>
    </row>
    <row r="30" spans="1:15" ht="15.75" x14ac:dyDescent="0.25">
      <c r="A30" s="1" t="s">
        <v>29</v>
      </c>
      <c r="B30" s="5">
        <v>3000</v>
      </c>
      <c r="C30" s="5">
        <v>3150</v>
      </c>
      <c r="D30" s="1"/>
      <c r="E30" s="1"/>
      <c r="F30" s="1"/>
      <c r="G30" s="5">
        <v>3150</v>
      </c>
      <c r="H30" s="5">
        <v>3150</v>
      </c>
      <c r="I30" s="1"/>
      <c r="J30" s="1"/>
      <c r="K30" s="1"/>
      <c r="L30" s="1"/>
      <c r="M30" s="1"/>
      <c r="N30" s="1"/>
      <c r="O30" s="1"/>
    </row>
    <row r="31" spans="1:15" ht="15.75" x14ac:dyDescent="0.25">
      <c r="A31" s="1" t="s">
        <v>30</v>
      </c>
      <c r="B31" s="5">
        <v>15000</v>
      </c>
      <c r="C31" s="5">
        <v>15000</v>
      </c>
      <c r="D31" s="1"/>
      <c r="E31" s="1"/>
      <c r="F31" s="1"/>
      <c r="G31" s="5">
        <v>15000</v>
      </c>
      <c r="H31" s="5">
        <v>15000</v>
      </c>
      <c r="I31" s="1"/>
      <c r="J31" s="1"/>
      <c r="K31" s="1"/>
      <c r="L31" s="1"/>
      <c r="M31" s="1"/>
      <c r="N31" s="1"/>
      <c r="O31" s="1"/>
    </row>
    <row r="32" spans="1:15" ht="15.75" x14ac:dyDescent="0.25">
      <c r="A32" s="1" t="s">
        <v>31</v>
      </c>
      <c r="B32" s="5">
        <v>15</v>
      </c>
      <c r="C32" s="5">
        <v>20</v>
      </c>
      <c r="D32" s="1"/>
      <c r="E32" s="1"/>
      <c r="F32" s="1"/>
      <c r="G32" s="5">
        <v>20</v>
      </c>
      <c r="H32" s="5">
        <v>20</v>
      </c>
      <c r="I32" s="1"/>
      <c r="J32" s="1"/>
      <c r="K32" s="1"/>
      <c r="L32" s="1"/>
      <c r="M32" s="1"/>
      <c r="N32" s="1"/>
      <c r="O32" s="1"/>
    </row>
    <row r="33" spans="1:15" ht="15.75" x14ac:dyDescent="0.25">
      <c r="A33" s="1" t="s">
        <v>39</v>
      </c>
      <c r="B33" s="5"/>
      <c r="C33" s="1"/>
      <c r="D33" s="1"/>
      <c r="E33" s="1"/>
      <c r="F33" s="1"/>
      <c r="G33" s="5">
        <v>500</v>
      </c>
      <c r="H33" s="5">
        <v>500</v>
      </c>
      <c r="I33" s="1"/>
      <c r="J33" s="1"/>
      <c r="K33" s="1"/>
      <c r="L33" s="1"/>
      <c r="M33" s="1"/>
      <c r="N33" s="1"/>
      <c r="O33" s="1"/>
    </row>
    <row r="34" spans="1:15" ht="15.75" x14ac:dyDescent="0.25">
      <c r="A34" s="1" t="s">
        <v>40</v>
      </c>
      <c r="B34" s="7"/>
      <c r="C34" s="1"/>
      <c r="D34" s="12"/>
      <c r="E34" s="12"/>
      <c r="F34" s="12"/>
      <c r="G34" s="7">
        <v>250</v>
      </c>
      <c r="H34" s="7">
        <v>250</v>
      </c>
      <c r="I34" s="1"/>
      <c r="J34" s="1"/>
      <c r="K34" s="1"/>
      <c r="L34" s="1"/>
      <c r="M34" s="1"/>
      <c r="N34" s="1"/>
      <c r="O34" s="1"/>
    </row>
    <row r="35" spans="1:15" ht="16.5" thickBot="1" x14ac:dyDescent="0.3">
      <c r="A35" s="2" t="s">
        <v>32</v>
      </c>
      <c r="B35" s="10">
        <f>SUM(B29:B34)</f>
        <v>23015</v>
      </c>
      <c r="C35" s="10">
        <f>SUM(C29:C32)</f>
        <v>24295</v>
      </c>
      <c r="D35" s="13"/>
      <c r="E35" s="13"/>
      <c r="F35" s="13"/>
      <c r="G35" s="10">
        <f>SUM(G29:G34)</f>
        <v>25045</v>
      </c>
      <c r="H35" s="10">
        <f>SUM(H29:H34)</f>
        <v>22920</v>
      </c>
      <c r="I35" s="1"/>
      <c r="J35" s="1"/>
      <c r="K35" s="1"/>
      <c r="L35" s="1"/>
      <c r="M35" s="1"/>
      <c r="N35" s="1"/>
      <c r="O35" s="1"/>
    </row>
    <row r="36" spans="1:15" ht="16.5" thickTop="1" x14ac:dyDescent="0.25">
      <c r="A36" s="1"/>
      <c r="B36" s="1"/>
      <c r="C36" s="1"/>
      <c r="D36" s="1"/>
      <c r="E36" s="1"/>
      <c r="F36" s="1"/>
      <c r="G36" s="5"/>
      <c r="H36" s="5"/>
      <c r="I36" s="1"/>
      <c r="J36" s="1"/>
      <c r="K36" s="1"/>
      <c r="L36" s="1"/>
      <c r="M36" s="1"/>
      <c r="N36" s="1"/>
      <c r="O36" s="1"/>
    </row>
    <row r="37" spans="1:15" ht="15.75" x14ac:dyDescent="0.25">
      <c r="A37" s="2" t="s">
        <v>33</v>
      </c>
      <c r="B37" s="1"/>
      <c r="C37" s="1"/>
      <c r="D37" s="1"/>
      <c r="E37" s="1"/>
      <c r="F37" s="1"/>
      <c r="G37" s="5"/>
      <c r="H37" s="5"/>
      <c r="I37" s="1"/>
      <c r="J37" s="1"/>
      <c r="K37" s="1"/>
      <c r="L37" s="1"/>
      <c r="M37" s="1"/>
      <c r="N37" s="1"/>
      <c r="O37" s="1"/>
    </row>
    <row r="38" spans="1:15" ht="15.75" x14ac:dyDescent="0.25">
      <c r="A38" s="1" t="s">
        <v>34</v>
      </c>
      <c r="B38" s="7">
        <v>7200</v>
      </c>
      <c r="C38" s="7">
        <v>7300</v>
      </c>
      <c r="D38" s="12"/>
      <c r="E38" s="12"/>
      <c r="F38" s="12"/>
      <c r="G38" s="7">
        <v>7300</v>
      </c>
      <c r="H38" s="7">
        <v>2400</v>
      </c>
      <c r="I38" s="1"/>
      <c r="J38" s="1"/>
      <c r="K38" s="1"/>
      <c r="L38" s="1"/>
      <c r="M38" s="1"/>
      <c r="N38" s="1"/>
      <c r="O38" s="1"/>
    </row>
    <row r="39" spans="1:15" ht="16.5" thickBot="1" x14ac:dyDescent="0.3">
      <c r="A39" s="2" t="s">
        <v>35</v>
      </c>
      <c r="B39" s="10">
        <v>7200</v>
      </c>
      <c r="C39" s="10">
        <v>7300</v>
      </c>
      <c r="D39" s="14"/>
      <c r="E39" s="14"/>
      <c r="F39" s="14"/>
      <c r="G39" s="10">
        <v>7300</v>
      </c>
      <c r="H39" s="10">
        <v>2400</v>
      </c>
      <c r="I39" s="1"/>
      <c r="J39" s="1"/>
      <c r="K39" s="1"/>
      <c r="L39" s="1"/>
      <c r="M39" s="1"/>
      <c r="N39" s="1"/>
      <c r="O39" s="1"/>
    </row>
    <row r="40" spans="1:15" ht="16.5" thickTop="1" x14ac:dyDescent="0.25">
      <c r="A40" s="1"/>
      <c r="B40" s="1"/>
      <c r="C40" s="1"/>
      <c r="G40" s="5"/>
      <c r="H40" s="5"/>
    </row>
    <row r="41" spans="1:15" ht="15.75" x14ac:dyDescent="0.25">
      <c r="A41" s="2" t="s">
        <v>41</v>
      </c>
      <c r="B41" s="1"/>
      <c r="C41" s="1"/>
      <c r="G41" s="5"/>
      <c r="H41" s="5"/>
    </row>
    <row r="42" spans="1:15" ht="15.75" x14ac:dyDescent="0.25">
      <c r="A42" s="1" t="s">
        <v>43</v>
      </c>
      <c r="B42" s="12"/>
      <c r="C42" s="12"/>
      <c r="D42" s="15"/>
      <c r="E42" s="15"/>
      <c r="F42" s="15"/>
      <c r="G42" s="7">
        <v>5000</v>
      </c>
      <c r="H42" s="7">
        <v>24000</v>
      </c>
    </row>
    <row r="43" spans="1:15" ht="16.5" thickBot="1" x14ac:dyDescent="0.3">
      <c r="A43" s="2" t="s">
        <v>42</v>
      </c>
      <c r="B43" s="13"/>
      <c r="C43" s="13"/>
      <c r="D43" s="14"/>
      <c r="E43" s="14"/>
      <c r="F43" s="14"/>
      <c r="G43" s="10">
        <v>5000</v>
      </c>
      <c r="H43" s="10">
        <v>24000</v>
      </c>
    </row>
    <row r="44" spans="1:15" ht="15.75" thickTop="1" x14ac:dyDescent="0.25"/>
    <row r="45" spans="1:15" ht="15.75" x14ac:dyDescent="0.25">
      <c r="A45" s="2" t="s">
        <v>44</v>
      </c>
      <c r="B45" s="1"/>
      <c r="C45" s="1"/>
      <c r="G45" s="5"/>
      <c r="H45" s="5"/>
    </row>
    <row r="46" spans="1:15" ht="15.75" x14ac:dyDescent="0.25">
      <c r="A46" s="1" t="s">
        <v>45</v>
      </c>
      <c r="B46" s="12"/>
      <c r="C46" s="12"/>
      <c r="D46" s="15"/>
      <c r="E46" s="15"/>
      <c r="F46" s="15"/>
      <c r="G46" s="7">
        <v>100</v>
      </c>
      <c r="H46" s="7">
        <v>100</v>
      </c>
    </row>
    <row r="47" spans="1:15" ht="16.5" thickBot="1" x14ac:dyDescent="0.3">
      <c r="A47" s="2" t="s">
        <v>46</v>
      </c>
      <c r="B47" s="13"/>
      <c r="C47" s="13"/>
      <c r="D47" s="14"/>
      <c r="E47" s="14"/>
      <c r="F47" s="14"/>
      <c r="G47" s="10">
        <v>100</v>
      </c>
      <c r="H47" s="10">
        <v>100</v>
      </c>
    </row>
    <row r="48" spans="1:15" ht="16.5" thickTop="1" x14ac:dyDescent="0.25">
      <c r="G48" s="5"/>
      <c r="H48" s="5"/>
    </row>
    <row r="49" spans="1:8" ht="15.75" x14ac:dyDescent="0.25">
      <c r="A49" s="2" t="s">
        <v>213</v>
      </c>
      <c r="B49" s="1"/>
      <c r="C49" s="1"/>
      <c r="D49" s="1"/>
      <c r="E49" s="1"/>
      <c r="F49" s="1"/>
      <c r="G49" s="1"/>
      <c r="H49" s="1"/>
    </row>
    <row r="50" spans="1:8" ht="15.75" x14ac:dyDescent="0.25">
      <c r="A50" s="1" t="s">
        <v>214</v>
      </c>
      <c r="B50" s="1"/>
      <c r="C50" s="1"/>
      <c r="D50" s="1"/>
      <c r="E50" s="1"/>
      <c r="F50" s="1"/>
      <c r="G50" s="5">
        <v>11000</v>
      </c>
      <c r="H50" s="5">
        <v>11000</v>
      </c>
    </row>
    <row r="51" spans="1:8" ht="15.75" x14ac:dyDescent="0.25">
      <c r="A51" s="1" t="s">
        <v>215</v>
      </c>
      <c r="B51" s="12"/>
      <c r="C51" s="12"/>
      <c r="D51" s="12"/>
      <c r="E51" s="12"/>
      <c r="F51" s="12"/>
      <c r="G51" s="7">
        <v>5000</v>
      </c>
      <c r="H51" s="7">
        <v>6000</v>
      </c>
    </row>
    <row r="52" spans="1:8" ht="16.5" thickBot="1" x14ac:dyDescent="0.3">
      <c r="A52" s="2" t="s">
        <v>216</v>
      </c>
      <c r="B52" s="13"/>
      <c r="C52" s="13"/>
      <c r="D52" s="13"/>
      <c r="E52" s="13"/>
      <c r="F52" s="13"/>
      <c r="G52" s="10">
        <f>SUM(G50:G51)</f>
        <v>16000</v>
      </c>
      <c r="H52" s="10">
        <f>SUM(H50:H51)</f>
        <v>17000</v>
      </c>
    </row>
    <row r="53" spans="1:8" ht="15.75" thickTop="1" x14ac:dyDescent="0.25"/>
    <row r="54" spans="1:8" ht="15.75" x14ac:dyDescent="0.25">
      <c r="A54" s="2" t="s">
        <v>47</v>
      </c>
      <c r="B54" s="1"/>
      <c r="C54" s="1"/>
      <c r="G54" s="5"/>
      <c r="H54" s="5"/>
    </row>
    <row r="55" spans="1:8" ht="15.75" x14ac:dyDescent="0.25">
      <c r="A55" s="1" t="s">
        <v>48</v>
      </c>
      <c r="B55" s="1"/>
      <c r="C55" s="1"/>
      <c r="G55" s="5"/>
      <c r="H55" s="5"/>
    </row>
    <row r="56" spans="1:8" ht="15.75" x14ac:dyDescent="0.25">
      <c r="A56" s="1" t="s">
        <v>49</v>
      </c>
      <c r="B56" s="7">
        <v>5000</v>
      </c>
      <c r="C56" s="12"/>
      <c r="D56" s="15"/>
      <c r="E56" s="15"/>
      <c r="F56" s="15"/>
      <c r="G56" s="7">
        <v>5000</v>
      </c>
      <c r="H56" s="7">
        <v>5000</v>
      </c>
    </row>
    <row r="57" spans="1:8" ht="16.5" thickBot="1" x14ac:dyDescent="0.3">
      <c r="A57" s="2" t="s">
        <v>50</v>
      </c>
      <c r="B57" s="10">
        <v>5000</v>
      </c>
      <c r="C57" s="13"/>
      <c r="D57" s="14"/>
      <c r="E57" s="14"/>
      <c r="F57" s="14"/>
      <c r="G57" s="10">
        <v>5000</v>
      </c>
      <c r="H57" s="10">
        <v>5000</v>
      </c>
    </row>
    <row r="58" spans="1:8" ht="16.5" thickTop="1" x14ac:dyDescent="0.25">
      <c r="G58" s="5"/>
      <c r="H58" s="5"/>
    </row>
    <row r="59" spans="1:8" ht="16.5" thickBot="1" x14ac:dyDescent="0.3">
      <c r="A59" s="2" t="s">
        <v>36</v>
      </c>
      <c r="B59" s="11">
        <f>B14+B18+B26+B35+B39+B57</f>
        <v>514059</v>
      </c>
      <c r="C59" s="11">
        <f>C14+C18+C26+C35+C39</f>
        <v>427259</v>
      </c>
      <c r="D59" s="16"/>
      <c r="E59" s="16"/>
      <c r="F59" s="16"/>
      <c r="G59" s="11">
        <f>G14+G18+G26+G35+G39+G43+G47+G52+G57</f>
        <v>556497</v>
      </c>
      <c r="H59" s="11">
        <f>H14+H18+H26+H35+H39+H43+H47+H52+H57</f>
        <v>476379</v>
      </c>
    </row>
    <row r="60" spans="1:8" ht="16.5" thickTop="1" x14ac:dyDescent="0.25">
      <c r="G60" s="5"/>
      <c r="H60" s="5"/>
    </row>
    <row r="61" spans="1:8" ht="15.75" x14ac:dyDescent="0.25">
      <c r="G61" s="5"/>
      <c r="H61" s="5"/>
    </row>
    <row r="62" spans="1:8" ht="15.75" x14ac:dyDescent="0.25">
      <c r="A62" s="3" t="s">
        <v>51</v>
      </c>
      <c r="B62" s="1"/>
      <c r="C62" s="1"/>
      <c r="D62" s="1"/>
      <c r="E62" s="1"/>
      <c r="G62" s="5"/>
      <c r="H62" s="5"/>
    </row>
    <row r="63" spans="1:8" ht="15.75" x14ac:dyDescent="0.25">
      <c r="A63" s="2" t="s">
        <v>52</v>
      </c>
      <c r="B63" s="1"/>
      <c r="C63" s="1"/>
      <c r="D63" s="1"/>
      <c r="E63" s="1"/>
      <c r="G63" s="5"/>
      <c r="H63" s="5"/>
    </row>
    <row r="64" spans="1:8" ht="15.75" x14ac:dyDescent="0.25">
      <c r="A64" s="1" t="s">
        <v>53</v>
      </c>
      <c r="B64" s="5">
        <v>360</v>
      </c>
      <c r="C64" s="5">
        <v>360</v>
      </c>
      <c r="D64" s="1"/>
      <c r="E64" s="1"/>
      <c r="G64" s="5">
        <v>360</v>
      </c>
      <c r="H64" s="5">
        <v>360</v>
      </c>
    </row>
    <row r="65" spans="1:8" ht="15.75" x14ac:dyDescent="0.25">
      <c r="A65" s="1" t="s">
        <v>54</v>
      </c>
      <c r="B65" s="7">
        <v>1440</v>
      </c>
      <c r="C65" s="7">
        <v>1440</v>
      </c>
      <c r="D65" s="12"/>
      <c r="E65" s="12"/>
      <c r="F65" s="15"/>
      <c r="G65" s="7">
        <v>1440</v>
      </c>
      <c r="H65" s="7">
        <v>1440</v>
      </c>
    </row>
    <row r="66" spans="1:8" ht="16.5" thickBot="1" x14ac:dyDescent="0.3">
      <c r="A66" s="2" t="s">
        <v>55</v>
      </c>
      <c r="B66" s="10">
        <f>SUM(B64:B65)</f>
        <v>1800</v>
      </c>
      <c r="C66" s="10">
        <f>SUM(C64:C65)</f>
        <v>1800</v>
      </c>
      <c r="D66" s="13"/>
      <c r="E66" s="13"/>
      <c r="F66" s="14"/>
      <c r="G66" s="10">
        <f>SUM(G64:G65)</f>
        <v>1800</v>
      </c>
      <c r="H66" s="10">
        <f>SUM(H64:H65)</f>
        <v>1800</v>
      </c>
    </row>
    <row r="67" spans="1:8" ht="16.5" thickTop="1" x14ac:dyDescent="0.25">
      <c r="A67" s="1"/>
      <c r="B67" s="1"/>
      <c r="C67" s="1"/>
      <c r="D67" s="1"/>
      <c r="E67" s="1"/>
      <c r="G67" s="5"/>
      <c r="H67" s="5"/>
    </row>
    <row r="68" spans="1:8" ht="15.75" x14ac:dyDescent="0.25">
      <c r="A68" s="2" t="s">
        <v>2</v>
      </c>
      <c r="B68" s="1"/>
      <c r="C68" s="1"/>
      <c r="D68" s="1"/>
      <c r="E68" s="1"/>
      <c r="G68" s="5"/>
      <c r="H68" s="5"/>
    </row>
    <row r="69" spans="1:8" ht="15.75" x14ac:dyDescent="0.25">
      <c r="A69" s="1" t="s">
        <v>212</v>
      </c>
      <c r="B69" s="5">
        <v>250200</v>
      </c>
      <c r="C69" s="5">
        <v>64785</v>
      </c>
      <c r="D69" s="1"/>
      <c r="E69" s="1"/>
      <c r="G69" s="5">
        <v>101317</v>
      </c>
      <c r="H69" s="5">
        <v>121160</v>
      </c>
    </row>
    <row r="70" spans="1:8" ht="15.75" x14ac:dyDescent="0.25">
      <c r="A70" s="2" t="s">
        <v>56</v>
      </c>
      <c r="B70" s="5"/>
      <c r="C70" s="5">
        <v>50000</v>
      </c>
      <c r="D70" s="1"/>
      <c r="E70" s="1"/>
      <c r="G70" s="5">
        <v>50000</v>
      </c>
      <c r="H70" s="5">
        <v>50000</v>
      </c>
    </row>
    <row r="71" spans="1:8" ht="15.75" x14ac:dyDescent="0.25">
      <c r="A71" s="1" t="s">
        <v>57</v>
      </c>
      <c r="B71" s="5"/>
      <c r="C71" s="5">
        <v>5000</v>
      </c>
      <c r="D71" s="1"/>
      <c r="E71" s="1"/>
      <c r="G71" s="5">
        <v>0</v>
      </c>
      <c r="H71" s="5">
        <v>0</v>
      </c>
    </row>
    <row r="72" spans="1:8" ht="15.75" x14ac:dyDescent="0.25">
      <c r="A72" s="1" t="s">
        <v>58</v>
      </c>
      <c r="B72" s="5">
        <v>25000</v>
      </c>
      <c r="C72" s="5">
        <v>32000</v>
      </c>
      <c r="D72" s="1"/>
      <c r="E72" s="1"/>
      <c r="G72" s="5">
        <v>32000</v>
      </c>
      <c r="H72" s="5">
        <v>32000</v>
      </c>
    </row>
    <row r="73" spans="1:8" ht="15.75" x14ac:dyDescent="0.25">
      <c r="A73" s="1" t="s">
        <v>59</v>
      </c>
      <c r="B73" s="5"/>
      <c r="C73" s="5">
        <v>450</v>
      </c>
      <c r="D73" s="1"/>
      <c r="E73" s="1"/>
      <c r="G73" s="5">
        <v>450</v>
      </c>
      <c r="H73" s="5">
        <v>450</v>
      </c>
    </row>
    <row r="74" spans="1:8" ht="15.75" x14ac:dyDescent="0.25">
      <c r="A74" s="1" t="s">
        <v>60</v>
      </c>
      <c r="B74" s="5"/>
      <c r="C74" s="5">
        <v>350</v>
      </c>
      <c r="D74" s="1"/>
      <c r="E74" s="1"/>
      <c r="G74" s="5">
        <v>350</v>
      </c>
      <c r="H74" s="5">
        <v>350</v>
      </c>
    </row>
    <row r="75" spans="1:8" ht="15.75" x14ac:dyDescent="0.25">
      <c r="A75" s="1" t="s">
        <v>61</v>
      </c>
      <c r="B75" s="5">
        <v>14500</v>
      </c>
      <c r="C75" s="5">
        <v>6500</v>
      </c>
      <c r="D75" s="1"/>
      <c r="E75" s="1"/>
      <c r="G75" s="5">
        <v>6500</v>
      </c>
      <c r="H75" s="5">
        <v>6500</v>
      </c>
    </row>
    <row r="76" spans="1:8" ht="15.75" x14ac:dyDescent="0.25">
      <c r="A76" s="1" t="s">
        <v>63</v>
      </c>
      <c r="B76" s="5">
        <v>1500</v>
      </c>
      <c r="C76" s="5">
        <v>1000</v>
      </c>
      <c r="D76" s="1"/>
      <c r="E76" s="1"/>
      <c r="G76" s="5">
        <v>1000</v>
      </c>
      <c r="H76" s="5">
        <v>1000</v>
      </c>
    </row>
    <row r="77" spans="1:8" ht="15.75" x14ac:dyDescent="0.25">
      <c r="A77" s="1" t="s">
        <v>64</v>
      </c>
      <c r="B77" s="7">
        <v>200</v>
      </c>
      <c r="C77" s="7">
        <v>500</v>
      </c>
      <c r="D77" s="12"/>
      <c r="E77" s="12"/>
      <c r="F77" s="15"/>
      <c r="G77" s="7">
        <v>1500</v>
      </c>
      <c r="H77" s="7">
        <v>3500</v>
      </c>
    </row>
    <row r="78" spans="1:8" ht="16.5" thickBot="1" x14ac:dyDescent="0.3">
      <c r="A78" s="2" t="s">
        <v>62</v>
      </c>
      <c r="B78" s="11">
        <f>SUM(B69:B77)</f>
        <v>291400</v>
      </c>
      <c r="C78" s="11">
        <f>SUM(C69:C77)</f>
        <v>160585</v>
      </c>
      <c r="D78" s="17"/>
      <c r="E78" s="17"/>
      <c r="F78" s="14"/>
      <c r="G78" s="10">
        <f>SUM(G69:G77)</f>
        <v>193117</v>
      </c>
      <c r="H78" s="10">
        <f>SUM(H69:H77)</f>
        <v>214960</v>
      </c>
    </row>
    <row r="79" spans="1:8" ht="16.5" thickTop="1" x14ac:dyDescent="0.25">
      <c r="A79" s="1"/>
      <c r="B79" s="1"/>
      <c r="C79" s="1"/>
      <c r="D79" s="1"/>
      <c r="E79" s="1"/>
      <c r="G79" s="5"/>
      <c r="H79" s="5"/>
    </row>
    <row r="80" spans="1:8" ht="15.75" x14ac:dyDescent="0.25">
      <c r="A80" s="2" t="s">
        <v>65</v>
      </c>
      <c r="B80" s="1"/>
      <c r="C80" s="1"/>
      <c r="D80" s="1"/>
      <c r="E80" s="1"/>
      <c r="G80" s="5"/>
      <c r="H80" s="5"/>
    </row>
    <row r="81" spans="1:8" ht="15.75" x14ac:dyDescent="0.25">
      <c r="A81" s="1" t="s">
        <v>66</v>
      </c>
      <c r="B81" s="5"/>
      <c r="C81" s="5"/>
      <c r="D81" s="1"/>
      <c r="E81" s="1"/>
      <c r="G81" s="5">
        <v>1500</v>
      </c>
      <c r="H81" s="5">
        <v>1000</v>
      </c>
    </row>
    <row r="82" spans="1:8" ht="15.75" x14ac:dyDescent="0.25">
      <c r="A82" s="1" t="s">
        <v>67</v>
      </c>
      <c r="B82" s="7">
        <v>10000</v>
      </c>
      <c r="C82" s="7">
        <v>9500</v>
      </c>
      <c r="D82" s="12"/>
      <c r="E82" s="12"/>
      <c r="F82" s="15"/>
      <c r="G82" s="7">
        <v>10000</v>
      </c>
      <c r="H82" s="7">
        <v>15000</v>
      </c>
    </row>
    <row r="83" spans="1:8" ht="16.5" thickBot="1" x14ac:dyDescent="0.3">
      <c r="A83" s="2" t="s">
        <v>68</v>
      </c>
      <c r="B83" s="10">
        <v>10000</v>
      </c>
      <c r="C83" s="10">
        <v>9500</v>
      </c>
      <c r="D83" s="13"/>
      <c r="E83" s="13"/>
      <c r="F83" s="14"/>
      <c r="G83" s="10">
        <f>SUM(G81:G82)</f>
        <v>11500</v>
      </c>
      <c r="H83" s="10">
        <f>SUM(H81:H82)</f>
        <v>16000</v>
      </c>
    </row>
    <row r="84" spans="1:8" ht="16.5" thickTop="1" x14ac:dyDescent="0.25">
      <c r="A84" s="1"/>
      <c r="B84" s="1"/>
      <c r="C84" s="1"/>
      <c r="D84" s="1"/>
      <c r="E84" s="1"/>
      <c r="G84" s="5"/>
      <c r="H84" s="5"/>
    </row>
    <row r="85" spans="1:8" ht="15.75" x14ac:dyDescent="0.25">
      <c r="A85" s="2" t="s">
        <v>69</v>
      </c>
      <c r="B85" s="1"/>
      <c r="C85" s="1"/>
      <c r="D85" s="1"/>
      <c r="E85" s="1"/>
      <c r="G85" s="5"/>
      <c r="H85" s="5"/>
    </row>
    <row r="86" spans="1:8" ht="15.75" x14ac:dyDescent="0.25">
      <c r="A86" s="2" t="s">
        <v>70</v>
      </c>
      <c r="B86" s="7">
        <v>30000</v>
      </c>
      <c r="C86" s="7">
        <v>5400</v>
      </c>
      <c r="D86" s="12"/>
      <c r="E86" s="12"/>
      <c r="F86" s="15"/>
      <c r="G86" s="7">
        <v>30000</v>
      </c>
      <c r="H86" s="7">
        <v>30000</v>
      </c>
    </row>
    <row r="87" spans="1:8" ht="16.5" thickBot="1" x14ac:dyDescent="0.3">
      <c r="A87" s="2" t="s">
        <v>71</v>
      </c>
      <c r="B87" s="10">
        <v>30000</v>
      </c>
      <c r="C87" s="10">
        <v>5400</v>
      </c>
      <c r="D87" s="13"/>
      <c r="E87" s="13"/>
      <c r="F87" s="14"/>
      <c r="G87" s="10">
        <v>30000</v>
      </c>
      <c r="H87" s="10">
        <v>30000</v>
      </c>
    </row>
    <row r="88" spans="1:8" ht="16.5" thickTop="1" x14ac:dyDescent="0.25">
      <c r="A88" s="1"/>
      <c r="B88" s="1"/>
      <c r="C88" s="1"/>
      <c r="D88" s="1"/>
      <c r="E88" s="1"/>
      <c r="G88" s="5"/>
      <c r="H88" s="5"/>
    </row>
    <row r="89" spans="1:8" ht="15.75" x14ac:dyDescent="0.25">
      <c r="A89" s="2" t="s">
        <v>238</v>
      </c>
      <c r="B89" s="1"/>
      <c r="C89" s="1"/>
      <c r="D89" s="1"/>
      <c r="E89" s="1"/>
      <c r="F89" s="1"/>
      <c r="G89" s="1"/>
      <c r="H89" s="1"/>
    </row>
    <row r="90" spans="1:8" ht="15.75" x14ac:dyDescent="0.25">
      <c r="A90" s="1" t="s">
        <v>239</v>
      </c>
      <c r="B90" s="12"/>
      <c r="C90" s="12"/>
      <c r="D90" s="12"/>
      <c r="E90" s="12"/>
      <c r="F90" s="12"/>
      <c r="G90" s="12"/>
      <c r="H90" s="7">
        <v>1500</v>
      </c>
    </row>
    <row r="91" spans="1:8" ht="16.5" thickBot="1" x14ac:dyDescent="0.3">
      <c r="A91" s="2" t="s">
        <v>240</v>
      </c>
      <c r="B91" s="13"/>
      <c r="C91" s="13"/>
      <c r="D91" s="13"/>
      <c r="E91" s="13"/>
      <c r="F91" s="13"/>
      <c r="G91" s="13"/>
      <c r="H91" s="10">
        <v>1500</v>
      </c>
    </row>
    <row r="92" spans="1:8" ht="15.75" thickTop="1" x14ac:dyDescent="0.25"/>
    <row r="93" spans="1:8" ht="15.75" x14ac:dyDescent="0.25">
      <c r="A93" s="2" t="s">
        <v>72</v>
      </c>
      <c r="B93" s="1"/>
      <c r="C93" s="1"/>
      <c r="D93" s="1"/>
      <c r="E93" s="1"/>
      <c r="G93" s="5"/>
      <c r="H93" s="5"/>
    </row>
    <row r="94" spans="1:8" ht="15.75" x14ac:dyDescent="0.25">
      <c r="A94" s="1" t="s">
        <v>75</v>
      </c>
      <c r="B94" s="5"/>
      <c r="C94" s="5">
        <v>13100</v>
      </c>
      <c r="D94" s="1"/>
      <c r="E94" s="1"/>
      <c r="G94" s="5">
        <v>13100</v>
      </c>
      <c r="H94" s="5">
        <v>0</v>
      </c>
    </row>
    <row r="95" spans="1:8" ht="15.75" x14ac:dyDescent="0.25">
      <c r="A95" s="1" t="s">
        <v>73</v>
      </c>
      <c r="B95" s="5">
        <v>53665</v>
      </c>
      <c r="C95" s="5">
        <v>26900</v>
      </c>
      <c r="D95" s="1"/>
      <c r="E95" s="1"/>
      <c r="G95" s="5">
        <v>26900</v>
      </c>
      <c r="H95" s="5">
        <v>26900</v>
      </c>
    </row>
    <row r="96" spans="1:8" ht="15.75" x14ac:dyDescent="0.25">
      <c r="A96" s="1" t="s">
        <v>74</v>
      </c>
      <c r="B96" s="7">
        <v>9880</v>
      </c>
      <c r="C96" s="7">
        <v>4950</v>
      </c>
      <c r="D96" s="12"/>
      <c r="E96" s="12"/>
      <c r="F96" s="15"/>
      <c r="G96" s="7">
        <v>4950</v>
      </c>
      <c r="H96" s="7">
        <v>4950</v>
      </c>
    </row>
    <row r="97" spans="1:8" ht="16.5" thickBot="1" x14ac:dyDescent="0.3">
      <c r="A97" s="2" t="s">
        <v>76</v>
      </c>
      <c r="B97" s="10">
        <f>SUM(B95:B96)</f>
        <v>63545</v>
      </c>
      <c r="C97" s="10">
        <f>SUM(C94:C96)</f>
        <v>44950</v>
      </c>
      <c r="D97" s="13"/>
      <c r="E97" s="13"/>
      <c r="F97" s="14"/>
      <c r="G97" s="10">
        <f>SUM(G94:G96)</f>
        <v>44950</v>
      </c>
      <c r="H97" s="10">
        <f>SUM(H94:H96)</f>
        <v>31850</v>
      </c>
    </row>
    <row r="98" spans="1:8" ht="16.5" thickTop="1" x14ac:dyDescent="0.25">
      <c r="A98" s="1"/>
      <c r="B98" s="1"/>
      <c r="C98" s="1"/>
      <c r="D98" s="1"/>
      <c r="E98" s="1"/>
      <c r="G98" s="5"/>
      <c r="H98" s="5"/>
    </row>
    <row r="99" spans="1:8" ht="15.75" x14ac:dyDescent="0.25">
      <c r="A99" s="2" t="s">
        <v>217</v>
      </c>
      <c r="B99" s="1"/>
      <c r="C99" s="1"/>
      <c r="D99" s="1"/>
      <c r="E99" s="1"/>
      <c r="F99" s="1"/>
      <c r="G99" s="1"/>
      <c r="H99" s="1"/>
    </row>
    <row r="100" spans="1:8" ht="15.75" x14ac:dyDescent="0.25">
      <c r="A100" s="1" t="s">
        <v>218</v>
      </c>
      <c r="B100" s="1"/>
      <c r="C100" s="1"/>
      <c r="D100" s="1"/>
      <c r="E100" s="1"/>
      <c r="F100" s="1"/>
      <c r="G100" s="5">
        <v>1500</v>
      </c>
      <c r="H100" s="5">
        <v>1500</v>
      </c>
    </row>
    <row r="101" spans="1:8" ht="15.75" x14ac:dyDescent="0.25">
      <c r="A101" s="1" t="s">
        <v>219</v>
      </c>
      <c r="B101" s="1"/>
      <c r="C101" s="1"/>
      <c r="D101" s="1"/>
      <c r="E101" s="1"/>
      <c r="F101" s="1"/>
      <c r="G101" s="5">
        <v>900</v>
      </c>
      <c r="H101" s="5">
        <v>900</v>
      </c>
    </row>
    <row r="102" spans="1:8" ht="15.75" x14ac:dyDescent="0.25">
      <c r="A102" s="1" t="s">
        <v>220</v>
      </c>
      <c r="B102" s="1"/>
      <c r="C102" s="1"/>
      <c r="D102" s="1"/>
      <c r="E102" s="1"/>
      <c r="F102" s="1"/>
      <c r="G102" s="5">
        <v>2000</v>
      </c>
      <c r="H102" s="5">
        <v>2000</v>
      </c>
    </row>
    <row r="103" spans="1:8" ht="15.75" x14ac:dyDescent="0.25">
      <c r="A103" s="1" t="s">
        <v>79</v>
      </c>
      <c r="B103" s="1"/>
      <c r="C103" s="1"/>
      <c r="D103" s="1"/>
      <c r="E103" s="1"/>
      <c r="F103" s="1"/>
      <c r="G103" s="5">
        <v>500</v>
      </c>
      <c r="H103" s="5">
        <v>500</v>
      </c>
    </row>
    <row r="104" spans="1:8" ht="15.75" x14ac:dyDescent="0.25">
      <c r="A104" s="1" t="s">
        <v>81</v>
      </c>
      <c r="G104" s="5">
        <v>500</v>
      </c>
      <c r="H104" s="5">
        <v>500</v>
      </c>
    </row>
    <row r="105" spans="1:8" ht="15.75" x14ac:dyDescent="0.25">
      <c r="A105" s="1" t="s">
        <v>221</v>
      </c>
      <c r="G105" s="5">
        <v>750</v>
      </c>
      <c r="H105" s="5">
        <v>750</v>
      </c>
    </row>
    <row r="106" spans="1:8" ht="15.75" x14ac:dyDescent="0.25">
      <c r="A106" s="1" t="s">
        <v>222</v>
      </c>
      <c r="G106" s="5">
        <v>750</v>
      </c>
      <c r="H106" s="5">
        <v>750</v>
      </c>
    </row>
    <row r="107" spans="1:8" ht="15.75" x14ac:dyDescent="0.25">
      <c r="A107" s="1" t="s">
        <v>223</v>
      </c>
      <c r="B107" s="15"/>
      <c r="C107" s="15"/>
      <c r="D107" s="15"/>
      <c r="E107" s="15"/>
      <c r="F107" s="15"/>
      <c r="G107" s="7">
        <v>300</v>
      </c>
      <c r="H107" s="7">
        <v>300</v>
      </c>
    </row>
    <row r="108" spans="1:8" ht="16.5" thickBot="1" x14ac:dyDescent="0.3">
      <c r="A108" s="2" t="s">
        <v>224</v>
      </c>
      <c r="B108" s="13"/>
      <c r="C108" s="13"/>
      <c r="D108" s="13"/>
      <c r="E108" s="13"/>
      <c r="F108" s="13"/>
      <c r="G108" s="10">
        <f>SUM(G100:G107)</f>
        <v>7200</v>
      </c>
      <c r="H108" s="10">
        <f>SUM(H100:H107)</f>
        <v>7200</v>
      </c>
    </row>
    <row r="109" spans="1:8" ht="15.75" thickTop="1" x14ac:dyDescent="0.25"/>
    <row r="110" spans="1:8" ht="15.75" x14ac:dyDescent="0.25">
      <c r="A110" s="2" t="s">
        <v>77</v>
      </c>
      <c r="B110" s="1"/>
      <c r="C110" s="1"/>
      <c r="D110" s="1"/>
      <c r="E110" s="1"/>
      <c r="G110" s="5"/>
      <c r="H110" s="5"/>
    </row>
    <row r="111" spans="1:8" ht="15.75" x14ac:dyDescent="0.25">
      <c r="A111" s="1" t="s">
        <v>98</v>
      </c>
      <c r="B111" s="5">
        <v>2500</v>
      </c>
      <c r="C111" s="5"/>
      <c r="D111" s="1"/>
      <c r="E111" s="1"/>
      <c r="G111" s="5">
        <v>1500</v>
      </c>
      <c r="H111" s="5">
        <v>1500</v>
      </c>
    </row>
    <row r="112" spans="1:8" ht="15.75" x14ac:dyDescent="0.25">
      <c r="A112" s="1" t="s">
        <v>78</v>
      </c>
      <c r="B112" s="5">
        <v>225000</v>
      </c>
      <c r="C112" s="5">
        <v>70000</v>
      </c>
      <c r="D112" s="1"/>
      <c r="E112" s="1"/>
      <c r="G112" s="5">
        <v>70000</v>
      </c>
      <c r="H112" s="5">
        <v>70000</v>
      </c>
    </row>
    <row r="113" spans="1:8" ht="15.75" x14ac:dyDescent="0.25">
      <c r="A113" s="1" t="s">
        <v>79</v>
      </c>
      <c r="B113" s="5">
        <v>28000</v>
      </c>
      <c r="C113" s="5">
        <v>6100</v>
      </c>
      <c r="D113" s="1"/>
      <c r="E113" s="1"/>
      <c r="G113" s="5">
        <v>6100</v>
      </c>
      <c r="H113" s="5">
        <v>4000</v>
      </c>
    </row>
    <row r="114" spans="1:8" ht="15.75" x14ac:dyDescent="0.25">
      <c r="A114" s="1" t="s">
        <v>84</v>
      </c>
      <c r="B114" s="5">
        <v>7000</v>
      </c>
      <c r="C114" s="5">
        <v>700</v>
      </c>
      <c r="D114" s="1"/>
      <c r="E114" s="1"/>
      <c r="G114" s="5">
        <v>700</v>
      </c>
      <c r="H114" s="5">
        <v>700</v>
      </c>
    </row>
    <row r="115" spans="1:8" ht="15.75" x14ac:dyDescent="0.25">
      <c r="A115" s="1" t="s">
        <v>80</v>
      </c>
      <c r="B115" s="5">
        <v>25000</v>
      </c>
      <c r="C115" s="5">
        <v>7900</v>
      </c>
      <c r="D115" s="1"/>
      <c r="E115" s="1"/>
      <c r="G115" s="5">
        <v>7900</v>
      </c>
      <c r="H115" s="5">
        <v>7900</v>
      </c>
    </row>
    <row r="116" spans="1:8" ht="15.75" x14ac:dyDescent="0.25">
      <c r="A116" s="1" t="s">
        <v>49</v>
      </c>
      <c r="B116" s="5">
        <v>5000</v>
      </c>
      <c r="C116" s="1"/>
      <c r="D116" s="1"/>
      <c r="E116" s="1"/>
      <c r="G116" s="5">
        <v>5000</v>
      </c>
      <c r="H116" s="5">
        <v>5000</v>
      </c>
    </row>
    <row r="117" spans="1:8" ht="15.75" x14ac:dyDescent="0.25">
      <c r="A117" s="1" t="s">
        <v>81</v>
      </c>
      <c r="B117" s="5">
        <v>2000</v>
      </c>
      <c r="C117" s="5">
        <v>1200</v>
      </c>
      <c r="D117" s="1"/>
      <c r="E117" s="1"/>
      <c r="G117" s="5">
        <v>1500</v>
      </c>
      <c r="H117" s="5">
        <v>4500</v>
      </c>
    </row>
    <row r="118" spans="1:8" ht="15.75" x14ac:dyDescent="0.25">
      <c r="A118" s="1" t="s">
        <v>82</v>
      </c>
      <c r="B118" s="5">
        <v>1500</v>
      </c>
      <c r="C118" s="5">
        <v>1000</v>
      </c>
      <c r="D118" s="1"/>
      <c r="E118" s="1"/>
      <c r="G118" s="5">
        <v>1000</v>
      </c>
      <c r="H118" s="5">
        <v>1000</v>
      </c>
    </row>
    <row r="119" spans="1:8" ht="15.75" x14ac:dyDescent="0.25">
      <c r="A119" s="1" t="s">
        <v>95</v>
      </c>
      <c r="B119" s="5">
        <v>20500</v>
      </c>
      <c r="C119" s="1"/>
      <c r="D119" s="1"/>
      <c r="E119" s="1"/>
      <c r="G119" s="5">
        <v>20500</v>
      </c>
      <c r="H119" s="5">
        <v>5000</v>
      </c>
    </row>
    <row r="120" spans="1:8" ht="15.75" x14ac:dyDescent="0.25">
      <c r="A120" s="1" t="s">
        <v>96</v>
      </c>
      <c r="B120" s="5">
        <v>20500</v>
      </c>
      <c r="C120" s="1"/>
      <c r="D120" s="1"/>
      <c r="E120" s="1"/>
      <c r="G120" s="5">
        <v>20500</v>
      </c>
      <c r="H120" s="5">
        <v>0</v>
      </c>
    </row>
    <row r="121" spans="1:8" ht="15.75" x14ac:dyDescent="0.25">
      <c r="A121" s="1" t="s">
        <v>83</v>
      </c>
      <c r="B121" s="7">
        <v>5500</v>
      </c>
      <c r="C121" s="7">
        <v>1000</v>
      </c>
      <c r="D121" s="12"/>
      <c r="E121" s="12"/>
      <c r="G121" s="5">
        <v>1000</v>
      </c>
      <c r="H121" s="5">
        <v>1200</v>
      </c>
    </row>
    <row r="122" spans="1:8" ht="16.5" thickBot="1" x14ac:dyDescent="0.3">
      <c r="A122" s="2" t="s">
        <v>85</v>
      </c>
      <c r="B122" s="11">
        <f>SUM(B111:B121)</f>
        <v>342500</v>
      </c>
      <c r="C122" s="11">
        <f>SUM(C112:C121)</f>
        <v>87900</v>
      </c>
      <c r="D122" s="17"/>
      <c r="E122" s="17"/>
      <c r="F122" s="14"/>
      <c r="G122" s="10">
        <f>SUM(G111:G121)</f>
        <v>135700</v>
      </c>
      <c r="H122" s="10">
        <f>SUM(H111:H121)</f>
        <v>100800</v>
      </c>
    </row>
    <row r="123" spans="1:8" ht="16.5" thickTop="1" x14ac:dyDescent="0.25">
      <c r="G123" s="5"/>
      <c r="H123" s="5"/>
    </row>
    <row r="124" spans="1:8" ht="15.75" x14ac:dyDescent="0.25">
      <c r="A124" s="2" t="s">
        <v>86</v>
      </c>
      <c r="B124" s="1"/>
      <c r="C124" s="1"/>
      <c r="D124" s="1"/>
      <c r="E124" s="1"/>
      <c r="G124" s="5"/>
      <c r="H124" s="5"/>
    </row>
    <row r="125" spans="1:8" ht="15.75" x14ac:dyDescent="0.25">
      <c r="A125" s="1" t="s">
        <v>211</v>
      </c>
      <c r="B125" s="5"/>
      <c r="C125" s="1"/>
      <c r="D125" s="1"/>
      <c r="E125" s="1"/>
      <c r="G125" s="5">
        <v>1000</v>
      </c>
      <c r="H125" s="5">
        <v>1000</v>
      </c>
    </row>
    <row r="126" spans="1:8" ht="15.75" x14ac:dyDescent="0.25">
      <c r="A126" s="1" t="s">
        <v>87</v>
      </c>
      <c r="B126" s="5"/>
      <c r="C126" s="5">
        <v>400</v>
      </c>
      <c r="D126" s="1"/>
      <c r="E126" s="1"/>
      <c r="G126" s="5">
        <v>450</v>
      </c>
      <c r="H126" s="5">
        <v>450</v>
      </c>
    </row>
    <row r="127" spans="1:8" ht="15.75" x14ac:dyDescent="0.25">
      <c r="A127" s="1" t="s">
        <v>88</v>
      </c>
      <c r="B127" s="5">
        <v>1700</v>
      </c>
      <c r="C127" s="5">
        <v>1000</v>
      </c>
      <c r="D127" s="1"/>
      <c r="E127" s="1"/>
      <c r="G127" s="5">
        <v>1500</v>
      </c>
      <c r="H127" s="5">
        <v>1500</v>
      </c>
    </row>
    <row r="128" spans="1:8" ht="15.75" x14ac:dyDescent="0.25">
      <c r="A128" s="1" t="s">
        <v>89</v>
      </c>
      <c r="B128" s="5">
        <v>60000</v>
      </c>
      <c r="C128" s="5">
        <v>2900</v>
      </c>
      <c r="D128" s="1"/>
      <c r="E128" s="1"/>
      <c r="G128" s="5">
        <v>2900</v>
      </c>
      <c r="H128" s="5">
        <v>2900</v>
      </c>
    </row>
    <row r="129" spans="1:8" ht="15.75" x14ac:dyDescent="0.25">
      <c r="A129" s="1" t="s">
        <v>90</v>
      </c>
      <c r="B129" s="7">
        <v>3000</v>
      </c>
      <c r="C129" s="7">
        <v>1000</v>
      </c>
      <c r="D129" s="12"/>
      <c r="E129" s="12"/>
      <c r="F129" s="15"/>
      <c r="G129" s="7">
        <v>3500</v>
      </c>
      <c r="H129" s="7">
        <v>4500</v>
      </c>
    </row>
    <row r="130" spans="1:8" ht="16.5" thickBot="1" x14ac:dyDescent="0.3">
      <c r="A130" s="2" t="s">
        <v>91</v>
      </c>
      <c r="B130" s="10">
        <f>SUM(B125:B129)</f>
        <v>64700</v>
      </c>
      <c r="C130" s="10">
        <f>SUM(C126:C129)</f>
        <v>5300</v>
      </c>
      <c r="D130" s="13"/>
      <c r="E130" s="13"/>
      <c r="F130" s="14"/>
      <c r="G130" s="10">
        <f>SUM(G125:G129)</f>
        <v>9350</v>
      </c>
      <c r="H130" s="10">
        <f>SUM(H125:H129)</f>
        <v>10350</v>
      </c>
    </row>
    <row r="131" spans="1:8" ht="15.75" thickTop="1" x14ac:dyDescent="0.25"/>
    <row r="132" spans="1:8" ht="15.75" x14ac:dyDescent="0.25">
      <c r="A132" s="1"/>
      <c r="B132" s="1"/>
      <c r="C132" s="1"/>
      <c r="D132" s="1"/>
      <c r="E132" s="1"/>
      <c r="G132" s="5"/>
      <c r="H132" s="5"/>
    </row>
    <row r="133" spans="1:8" ht="15.75" x14ac:dyDescent="0.25">
      <c r="A133" s="2" t="s">
        <v>100</v>
      </c>
      <c r="B133" s="1"/>
      <c r="C133" s="1"/>
      <c r="D133" s="1"/>
      <c r="E133" s="1"/>
      <c r="G133" s="5"/>
      <c r="H133" s="5"/>
    </row>
    <row r="134" spans="1:8" ht="15.75" x14ac:dyDescent="0.25">
      <c r="A134" s="1" t="s">
        <v>101</v>
      </c>
      <c r="B134" s="5"/>
      <c r="C134" s="5"/>
      <c r="D134" s="1"/>
      <c r="E134" s="1"/>
      <c r="G134" s="5">
        <v>350</v>
      </c>
      <c r="H134" s="5">
        <v>350</v>
      </c>
    </row>
    <row r="135" spans="1:8" ht="15.75" x14ac:dyDescent="0.25">
      <c r="A135" s="1" t="s">
        <v>225</v>
      </c>
      <c r="B135" s="12"/>
      <c r="C135" s="12"/>
      <c r="D135" s="12"/>
      <c r="E135" s="12"/>
      <c r="F135" s="12"/>
      <c r="G135" s="7">
        <v>500</v>
      </c>
      <c r="H135" s="7">
        <v>500</v>
      </c>
    </row>
    <row r="136" spans="1:8" ht="16.5" thickBot="1" x14ac:dyDescent="0.3">
      <c r="A136" s="2" t="s">
        <v>102</v>
      </c>
      <c r="B136" s="6"/>
      <c r="C136" s="6"/>
      <c r="D136" s="17"/>
      <c r="E136" s="17"/>
      <c r="F136" s="16"/>
      <c r="G136" s="11">
        <f>SUM(G134:G135)</f>
        <v>850</v>
      </c>
      <c r="H136" s="11">
        <f>SUM(H134:H135)</f>
        <v>850</v>
      </c>
    </row>
    <row r="137" spans="1:8" ht="15.75" thickTop="1" x14ac:dyDescent="0.25"/>
    <row r="138" spans="1:8" ht="16.5" thickBot="1" x14ac:dyDescent="0.3">
      <c r="A138" s="2" t="s">
        <v>92</v>
      </c>
      <c r="B138" s="11">
        <f>B66+B78+B83+B87+B97+B122+B130</f>
        <v>803945</v>
      </c>
      <c r="C138" s="11">
        <f>C66+C78+C83+C87+C97+C122+C130</f>
        <v>315435</v>
      </c>
      <c r="D138" s="17"/>
      <c r="E138" s="17"/>
      <c r="F138" s="16"/>
      <c r="G138" s="11">
        <f>G66+G78+G83+G87+G97+G122+G130+G136</f>
        <v>427267</v>
      </c>
      <c r="H138" s="11">
        <f>H66+H78+H83+H87+H97+H122+H130+H136</f>
        <v>406610</v>
      </c>
    </row>
    <row r="139" spans="1:8" ht="15.75" thickTop="1" x14ac:dyDescent="0.25"/>
    <row r="143" spans="1:8" ht="15.75" x14ac:dyDescent="0.25">
      <c r="A143" s="1"/>
      <c r="B143" s="1"/>
      <c r="C143" s="1"/>
      <c r="D143" s="1"/>
      <c r="E143" s="1"/>
      <c r="F143" s="1"/>
    </row>
    <row r="144" spans="1:8" ht="15.75" x14ac:dyDescent="0.25">
      <c r="A144" s="1"/>
      <c r="B144" s="1"/>
      <c r="C144" s="1"/>
      <c r="D144" s="1"/>
      <c r="E144" s="1"/>
      <c r="F144" s="1"/>
    </row>
    <row r="145" spans="1:6" ht="15.75" x14ac:dyDescent="0.25">
      <c r="A145" s="1"/>
      <c r="B145" s="1"/>
      <c r="C145" s="1"/>
      <c r="D145" s="1"/>
      <c r="E145" s="1"/>
      <c r="F145" s="1"/>
    </row>
    <row r="146" spans="1:6" ht="15.75" x14ac:dyDescent="0.25">
      <c r="A146" s="1"/>
      <c r="B146" s="1"/>
      <c r="C146" s="1"/>
      <c r="D146" s="1"/>
      <c r="E146" s="1"/>
      <c r="F146" s="1"/>
    </row>
    <row r="147" spans="1:6" ht="15.75" x14ac:dyDescent="0.25">
      <c r="A147" s="1"/>
      <c r="B147" s="1"/>
      <c r="C147" s="1"/>
      <c r="D147" s="1"/>
      <c r="E147" s="1"/>
      <c r="F147" s="1"/>
    </row>
    <row r="148" spans="1:6" ht="15.75" x14ac:dyDescent="0.25">
      <c r="A148" s="1"/>
      <c r="B148" s="1"/>
      <c r="C148" s="1"/>
      <c r="D148" s="1"/>
      <c r="E148" s="1"/>
      <c r="F148" s="1"/>
    </row>
    <row r="149" spans="1:6" ht="15.75" x14ac:dyDescent="0.25">
      <c r="A149" s="1"/>
      <c r="B149" s="1"/>
      <c r="C149" s="1"/>
      <c r="D149" s="1"/>
      <c r="E149" s="1"/>
      <c r="F149" s="1"/>
    </row>
    <row r="150" spans="1:6" ht="15.75" x14ac:dyDescent="0.25">
      <c r="A150" s="1"/>
      <c r="B150" s="1"/>
      <c r="C150" s="1"/>
      <c r="D150" s="1"/>
      <c r="E150" s="1"/>
      <c r="F150" s="1"/>
    </row>
    <row r="151" spans="1:6" ht="15.75" x14ac:dyDescent="0.25">
      <c r="A151" s="1"/>
      <c r="B151" s="1"/>
      <c r="C151" s="1"/>
      <c r="D151" s="1"/>
      <c r="E151" s="1"/>
      <c r="F151" s="1"/>
    </row>
    <row r="152" spans="1:6" ht="15.75" x14ac:dyDescent="0.25">
      <c r="A152" s="1"/>
      <c r="B152" s="1"/>
      <c r="C152" s="1"/>
      <c r="D152" s="1"/>
      <c r="E152" s="1"/>
      <c r="F152" s="1"/>
    </row>
    <row r="153" spans="1:6" ht="15.75" x14ac:dyDescent="0.25">
      <c r="A153" s="1"/>
      <c r="B153" s="1"/>
      <c r="C153" s="1"/>
      <c r="D153" s="1"/>
      <c r="E153" s="1"/>
      <c r="F153" s="1"/>
    </row>
    <row r="154" spans="1:6" ht="15.75" x14ac:dyDescent="0.25">
      <c r="A154" s="1"/>
      <c r="B154" s="1"/>
      <c r="C154" s="1"/>
      <c r="D154" s="1"/>
      <c r="E154" s="1"/>
      <c r="F154" s="1"/>
    </row>
    <row r="155" spans="1:6" ht="15.75" x14ac:dyDescent="0.25">
      <c r="A155" s="1"/>
      <c r="B155" s="1"/>
      <c r="C155" s="1"/>
      <c r="D155" s="1"/>
      <c r="E155" s="1"/>
      <c r="F155" s="1"/>
    </row>
    <row r="156" spans="1:6" ht="15.75" x14ac:dyDescent="0.25">
      <c r="A156" s="1"/>
      <c r="B156" s="1"/>
      <c r="C156" s="1"/>
      <c r="D156" s="1"/>
      <c r="E156" s="1"/>
      <c r="F156" s="1"/>
    </row>
    <row r="157" spans="1:6" ht="15.75" x14ac:dyDescent="0.25">
      <c r="A157" s="1"/>
      <c r="B157" s="1"/>
      <c r="C157" s="1"/>
      <c r="D157" s="1"/>
      <c r="E157" s="1"/>
      <c r="F157" s="1"/>
    </row>
    <row r="158" spans="1:6" ht="15.75" x14ac:dyDescent="0.25">
      <c r="A158" s="1"/>
      <c r="B158" s="1"/>
      <c r="C158" s="1"/>
      <c r="D158" s="1"/>
      <c r="E158" s="1"/>
      <c r="F158" s="1"/>
    </row>
    <row r="159" spans="1:6" ht="15.75" x14ac:dyDescent="0.25">
      <c r="A159" s="1"/>
      <c r="B159" s="1"/>
      <c r="C159" s="1"/>
      <c r="D159" s="1"/>
      <c r="E159" s="1"/>
      <c r="F159" s="1"/>
    </row>
    <row r="160" spans="1:6" ht="15.75" x14ac:dyDescent="0.25">
      <c r="A160" s="1"/>
      <c r="B160" s="1"/>
      <c r="C160" s="1"/>
      <c r="D160" s="1"/>
      <c r="E160" s="1"/>
      <c r="F160" s="1"/>
    </row>
    <row r="161" spans="1:6" ht="15.75" x14ac:dyDescent="0.25">
      <c r="A161" s="1"/>
      <c r="B161" s="1"/>
      <c r="C161" s="1"/>
      <c r="D161" s="1"/>
      <c r="E161" s="1"/>
      <c r="F161" s="1"/>
    </row>
    <row r="162" spans="1:6" ht="15.75" x14ac:dyDescent="0.25">
      <c r="A162" s="1"/>
      <c r="B162" s="1"/>
      <c r="C162" s="1"/>
      <c r="D162" s="1"/>
      <c r="E162" s="1"/>
      <c r="F162" s="1"/>
    </row>
    <row r="163" spans="1:6" ht="15.75" x14ac:dyDescent="0.25">
      <c r="A163" s="1"/>
      <c r="B163" s="1"/>
      <c r="C163" s="1"/>
      <c r="D163" s="1"/>
      <c r="E163" s="1"/>
      <c r="F163" s="1"/>
    </row>
    <row r="164" spans="1:6" ht="15.75" x14ac:dyDescent="0.25">
      <c r="A164" s="1"/>
      <c r="B164" s="1"/>
      <c r="C164" s="1"/>
      <c r="D164" s="1"/>
      <c r="E164" s="1"/>
      <c r="F164" s="1"/>
    </row>
  </sheetData>
  <mergeCells count="2">
    <mergeCell ref="A1:F1"/>
    <mergeCell ref="A2:F2"/>
  </mergeCells>
  <printOptions gridLines="1"/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0979-B802-43FB-986D-2ADC10BC5940}">
  <sheetPr>
    <pageSetUpPr fitToPage="1"/>
  </sheetPr>
  <dimension ref="A1:H81"/>
  <sheetViews>
    <sheetView topLeftCell="A60" workbookViewId="0">
      <selection activeCell="H8" sqref="H8"/>
    </sheetView>
  </sheetViews>
  <sheetFormatPr defaultRowHeight="15" x14ac:dyDescent="0.25"/>
  <cols>
    <col min="1" max="1" width="38" customWidth="1"/>
    <col min="2" max="2" width="17.42578125" customWidth="1"/>
    <col min="3" max="3" width="18.140625" customWidth="1"/>
    <col min="4" max="4" width="20.5703125" customWidth="1"/>
    <col min="5" max="5" width="25.140625" customWidth="1"/>
    <col min="6" max="7" width="15.85546875" customWidth="1"/>
    <col min="8" max="8" width="16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176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</row>
    <row r="5" spans="1:8" ht="15.75" x14ac:dyDescent="0.25">
      <c r="A5" s="3" t="s">
        <v>9</v>
      </c>
      <c r="B5" s="1"/>
      <c r="C5" s="1"/>
      <c r="D5" s="1"/>
      <c r="E5" s="1"/>
      <c r="F5" s="1"/>
    </row>
    <row r="6" spans="1:8" ht="15.75" x14ac:dyDescent="0.25">
      <c r="A6" s="2" t="s">
        <v>143</v>
      </c>
    </row>
    <row r="7" spans="1:8" ht="15.75" x14ac:dyDescent="0.25">
      <c r="A7" s="1" t="s">
        <v>144</v>
      </c>
      <c r="B7" s="7">
        <v>290000</v>
      </c>
      <c r="C7" s="7">
        <v>288000</v>
      </c>
      <c r="D7" s="7"/>
      <c r="E7" s="7"/>
      <c r="F7" s="12"/>
      <c r="G7" s="7">
        <v>300000</v>
      </c>
      <c r="H7" s="7">
        <v>300000</v>
      </c>
    </row>
    <row r="8" spans="1:8" ht="16.5" thickBot="1" x14ac:dyDescent="0.3">
      <c r="A8" s="2" t="s">
        <v>145</v>
      </c>
      <c r="B8" s="10">
        <v>290000</v>
      </c>
      <c r="C8" s="10">
        <v>288000</v>
      </c>
      <c r="D8" s="8"/>
      <c r="E8" s="8"/>
      <c r="F8" s="13"/>
      <c r="G8" s="10">
        <v>300000</v>
      </c>
      <c r="H8" s="10">
        <v>300000</v>
      </c>
    </row>
    <row r="9" spans="1:8" ht="16.5" thickTop="1" x14ac:dyDescent="0.25">
      <c r="A9" s="1"/>
      <c r="B9" s="5"/>
      <c r="C9" s="5"/>
      <c r="D9" s="5"/>
      <c r="E9" s="5"/>
      <c r="F9" s="1"/>
      <c r="G9" s="5"/>
      <c r="H9" s="5"/>
    </row>
    <row r="10" spans="1:8" ht="15.75" x14ac:dyDescent="0.25">
      <c r="A10" s="2" t="s">
        <v>151</v>
      </c>
      <c r="B10" s="5"/>
      <c r="C10" s="5"/>
      <c r="D10" s="5"/>
      <c r="E10" s="5"/>
      <c r="F10" s="1"/>
      <c r="G10" s="5"/>
      <c r="H10" s="5"/>
    </row>
    <row r="11" spans="1:8" ht="15.75" x14ac:dyDescent="0.25">
      <c r="A11" s="1" t="s">
        <v>177</v>
      </c>
      <c r="B11" s="5">
        <v>5000</v>
      </c>
      <c r="C11" s="5">
        <v>5000</v>
      </c>
      <c r="D11" s="5"/>
      <c r="E11" s="5"/>
      <c r="F11" s="1"/>
      <c r="G11" s="5">
        <v>5000</v>
      </c>
      <c r="H11" s="5">
        <v>5000</v>
      </c>
    </row>
    <row r="12" spans="1:8" ht="15.75" x14ac:dyDescent="0.25">
      <c r="A12" s="1" t="s">
        <v>178</v>
      </c>
      <c r="B12" s="5">
        <v>500</v>
      </c>
      <c r="C12" s="5">
        <v>1000</v>
      </c>
      <c r="D12" s="5"/>
      <c r="E12" s="5"/>
      <c r="F12" s="1"/>
      <c r="G12" s="5">
        <v>1000</v>
      </c>
      <c r="H12" s="5">
        <v>1200</v>
      </c>
    </row>
    <row r="13" spans="1:8" ht="15.75" x14ac:dyDescent="0.25">
      <c r="A13" s="1" t="s">
        <v>179</v>
      </c>
      <c r="B13" s="5">
        <v>89000</v>
      </c>
      <c r="C13" s="5">
        <v>98000</v>
      </c>
      <c r="D13" s="5"/>
      <c r="E13" s="5"/>
      <c r="F13" s="1"/>
      <c r="G13" s="5">
        <v>98000</v>
      </c>
      <c r="H13" s="5">
        <v>98000</v>
      </c>
    </row>
    <row r="14" spans="1:8" ht="15.75" x14ac:dyDescent="0.25">
      <c r="A14" s="1" t="s">
        <v>195</v>
      </c>
      <c r="B14" s="5"/>
      <c r="C14" s="5"/>
      <c r="D14" s="5"/>
      <c r="E14" s="5"/>
      <c r="F14" s="1"/>
      <c r="G14" s="5">
        <v>500</v>
      </c>
      <c r="H14" s="5">
        <v>500</v>
      </c>
    </row>
    <row r="15" spans="1:8" ht="15.75" x14ac:dyDescent="0.25">
      <c r="A15" s="1" t="s">
        <v>196</v>
      </c>
      <c r="B15" s="5"/>
      <c r="C15" s="5"/>
      <c r="D15" s="5"/>
      <c r="E15" s="5"/>
      <c r="F15" s="1"/>
      <c r="G15" s="5">
        <v>1500</v>
      </c>
      <c r="H15" s="5">
        <v>1500</v>
      </c>
    </row>
    <row r="16" spans="1:8" ht="15.75" x14ac:dyDescent="0.25">
      <c r="A16" s="1" t="s">
        <v>197</v>
      </c>
      <c r="B16" s="7"/>
      <c r="C16" s="7"/>
      <c r="D16" s="7"/>
      <c r="E16" s="7"/>
      <c r="F16" s="12"/>
      <c r="G16" s="7">
        <v>500</v>
      </c>
      <c r="H16" s="7">
        <v>500</v>
      </c>
    </row>
    <row r="17" spans="1:8" ht="16.5" thickBot="1" x14ac:dyDescent="0.3">
      <c r="A17" s="2" t="s">
        <v>154</v>
      </c>
      <c r="B17" s="11">
        <f>SUM(B11:B16)</f>
        <v>94500</v>
      </c>
      <c r="C17" s="11">
        <f>SUM(C11:C13)</f>
        <v>104000</v>
      </c>
      <c r="D17" s="6"/>
      <c r="E17" s="6"/>
      <c r="F17" s="13"/>
      <c r="G17" s="10">
        <f>SUM(G11:G16)</f>
        <v>106500</v>
      </c>
      <c r="H17" s="10">
        <f>SUM(H11:H16)</f>
        <v>106700</v>
      </c>
    </row>
    <row r="18" spans="1:8" ht="16.5" thickTop="1" x14ac:dyDescent="0.25">
      <c r="B18" s="5"/>
      <c r="C18" s="5"/>
      <c r="D18" s="5"/>
      <c r="E18" s="5"/>
      <c r="F18" s="1"/>
      <c r="G18" s="5"/>
      <c r="H18" s="5"/>
    </row>
    <row r="19" spans="1:8" ht="16.5" thickBot="1" x14ac:dyDescent="0.3">
      <c r="A19" s="2" t="s">
        <v>180</v>
      </c>
      <c r="B19" s="11">
        <f>B8+B17</f>
        <v>384500</v>
      </c>
      <c r="C19" s="11">
        <f>C8+C17</f>
        <v>392000</v>
      </c>
      <c r="D19" s="6"/>
      <c r="E19" s="6"/>
      <c r="F19" s="17"/>
      <c r="G19" s="11">
        <f>G8+G17</f>
        <v>406500</v>
      </c>
      <c r="H19" s="11">
        <f>H8+H17</f>
        <v>406700</v>
      </c>
    </row>
    <row r="20" spans="1:8" ht="16.5" thickTop="1" x14ac:dyDescent="0.25">
      <c r="A20" s="1"/>
      <c r="B20" s="5"/>
      <c r="C20" s="5"/>
      <c r="D20" s="5"/>
      <c r="E20" s="5"/>
      <c r="F20" s="1"/>
      <c r="G20" s="5"/>
      <c r="H20" s="5"/>
    </row>
    <row r="21" spans="1:8" ht="15.75" x14ac:dyDescent="0.25">
      <c r="A21" s="3" t="s">
        <v>51</v>
      </c>
      <c r="B21" s="5"/>
      <c r="C21" s="5"/>
      <c r="D21" s="5"/>
      <c r="E21" s="5"/>
      <c r="F21" s="1"/>
      <c r="G21" s="5"/>
      <c r="H21" s="5"/>
    </row>
    <row r="22" spans="1:8" ht="15.75" x14ac:dyDescent="0.25">
      <c r="A22" s="2" t="s">
        <v>118</v>
      </c>
      <c r="B22" s="5"/>
      <c r="C22" s="5"/>
      <c r="D22" s="5"/>
      <c r="E22" s="5"/>
      <c r="F22" s="1"/>
      <c r="G22" s="5"/>
      <c r="H22" s="5"/>
    </row>
    <row r="23" spans="1:8" ht="15.75" x14ac:dyDescent="0.25">
      <c r="A23" s="1" t="s">
        <v>119</v>
      </c>
      <c r="B23" s="5"/>
      <c r="C23" s="5">
        <v>95000</v>
      </c>
      <c r="D23" s="5"/>
      <c r="E23" s="5"/>
      <c r="F23" s="1"/>
      <c r="G23" s="5">
        <v>121680</v>
      </c>
      <c r="H23" s="5">
        <v>68000</v>
      </c>
    </row>
    <row r="24" spans="1:8" ht="15.75" x14ac:dyDescent="0.25">
      <c r="A24" s="1" t="s">
        <v>193</v>
      </c>
      <c r="B24" s="5"/>
      <c r="C24" s="5">
        <v>8000</v>
      </c>
      <c r="D24" s="5"/>
      <c r="E24" s="5"/>
      <c r="F24" s="1"/>
      <c r="G24" s="5">
        <v>10000</v>
      </c>
      <c r="H24" s="5">
        <v>5000</v>
      </c>
    </row>
    <row r="25" spans="1:8" ht="15.75" x14ac:dyDescent="0.25">
      <c r="A25" s="5" t="s">
        <v>155</v>
      </c>
      <c r="B25" s="5"/>
      <c r="C25" s="5"/>
      <c r="D25" s="5"/>
      <c r="E25" s="5"/>
      <c r="F25" s="1"/>
      <c r="G25" s="5">
        <v>0</v>
      </c>
      <c r="H25" s="5">
        <v>0</v>
      </c>
    </row>
    <row r="26" spans="1:8" ht="15.75" x14ac:dyDescent="0.25">
      <c r="A26" s="5" t="s">
        <v>156</v>
      </c>
      <c r="B26" s="5"/>
      <c r="C26" s="5"/>
      <c r="D26" s="5"/>
      <c r="E26" s="5"/>
      <c r="F26" s="1"/>
      <c r="G26" s="5">
        <v>10000</v>
      </c>
      <c r="H26" s="5">
        <v>7500</v>
      </c>
    </row>
    <row r="27" spans="1:8" ht="15.75" x14ac:dyDescent="0.25">
      <c r="A27" s="5" t="s">
        <v>157</v>
      </c>
      <c r="B27" s="5"/>
      <c r="C27" s="5"/>
      <c r="D27" s="5"/>
      <c r="E27" s="5"/>
      <c r="F27" s="1"/>
      <c r="G27" s="5">
        <v>25000</v>
      </c>
      <c r="H27" s="5">
        <v>0</v>
      </c>
    </row>
    <row r="28" spans="1:8" ht="15.75" x14ac:dyDescent="0.25">
      <c r="A28" s="5" t="s">
        <v>158</v>
      </c>
      <c r="B28" s="5"/>
      <c r="C28" s="5"/>
      <c r="D28" s="5"/>
      <c r="E28" s="5"/>
      <c r="F28" s="1"/>
      <c r="G28" s="5">
        <v>25000</v>
      </c>
      <c r="H28" s="5">
        <v>25000</v>
      </c>
    </row>
    <row r="29" spans="1:8" ht="15.75" x14ac:dyDescent="0.25">
      <c r="A29" s="5" t="s">
        <v>159</v>
      </c>
      <c r="B29" s="5"/>
      <c r="C29" s="5"/>
      <c r="D29" s="5"/>
      <c r="E29" s="5"/>
      <c r="F29" s="1"/>
      <c r="G29" s="5">
        <v>5000</v>
      </c>
      <c r="H29" s="5">
        <v>5000</v>
      </c>
    </row>
    <row r="30" spans="1:8" ht="15.75" x14ac:dyDescent="0.25">
      <c r="A30" s="5" t="s">
        <v>93</v>
      </c>
      <c r="B30" s="7"/>
      <c r="C30" s="7">
        <v>2500</v>
      </c>
      <c r="D30" s="7"/>
      <c r="E30" s="7"/>
      <c r="F30" s="12"/>
      <c r="G30" s="7">
        <v>2500</v>
      </c>
      <c r="H30" s="7">
        <v>2500</v>
      </c>
    </row>
    <row r="31" spans="1:8" ht="16.5" thickBot="1" x14ac:dyDescent="0.3">
      <c r="A31" s="2" t="s">
        <v>120</v>
      </c>
      <c r="B31" s="8"/>
      <c r="C31" s="10">
        <f>SUM(C23:C30)</f>
        <v>105500</v>
      </c>
      <c r="D31" s="8"/>
      <c r="E31" s="8"/>
      <c r="F31" s="13"/>
      <c r="G31" s="10">
        <f>SUM(G23:G30)</f>
        <v>199180</v>
      </c>
      <c r="H31" s="10">
        <f>SUM(H23:H30)</f>
        <v>113000</v>
      </c>
    </row>
    <row r="32" spans="1:8" ht="16.5" thickTop="1" x14ac:dyDescent="0.25">
      <c r="A32" s="1"/>
      <c r="B32" s="5"/>
      <c r="C32" s="5"/>
      <c r="D32" s="5"/>
      <c r="E32" s="5"/>
      <c r="F32" s="1"/>
      <c r="G32" s="5"/>
      <c r="H32" s="5"/>
    </row>
    <row r="33" spans="1:8" ht="15.75" x14ac:dyDescent="0.25">
      <c r="A33" s="2" t="s">
        <v>124</v>
      </c>
      <c r="B33" s="5"/>
      <c r="C33" s="5"/>
      <c r="D33" s="5"/>
      <c r="E33" s="5"/>
      <c r="F33" s="1"/>
      <c r="G33" s="5"/>
      <c r="H33" s="5"/>
    </row>
    <row r="34" spans="1:8" ht="15.75" x14ac:dyDescent="0.25">
      <c r="A34" s="1" t="s">
        <v>125</v>
      </c>
      <c r="B34" s="5"/>
      <c r="C34" s="5">
        <v>3250</v>
      </c>
      <c r="D34" s="5"/>
      <c r="E34" s="5"/>
      <c r="F34" s="1"/>
      <c r="G34" s="5">
        <v>3250</v>
      </c>
      <c r="H34" s="5">
        <v>0</v>
      </c>
    </row>
    <row r="35" spans="1:8" ht="15.75" x14ac:dyDescent="0.25">
      <c r="A35" s="1" t="s">
        <v>181</v>
      </c>
      <c r="B35" s="7"/>
      <c r="C35" s="7">
        <v>13000</v>
      </c>
      <c r="D35" s="7"/>
      <c r="E35" s="7"/>
      <c r="F35" s="12"/>
      <c r="G35" s="7">
        <v>13000</v>
      </c>
      <c r="H35" s="7">
        <v>13000</v>
      </c>
    </row>
    <row r="36" spans="1:8" ht="16.5" thickBot="1" x14ac:dyDescent="0.3">
      <c r="A36" s="2" t="s">
        <v>126</v>
      </c>
      <c r="B36" s="8"/>
      <c r="C36" s="10">
        <f>SUM(C34:C35)</f>
        <v>16250</v>
      </c>
      <c r="D36" s="8"/>
      <c r="E36" s="8"/>
      <c r="F36" s="13"/>
      <c r="G36" s="10">
        <f>SUM(G34:G35)</f>
        <v>16250</v>
      </c>
      <c r="H36" s="10">
        <f>SUM(H34:H35)</f>
        <v>13000</v>
      </c>
    </row>
    <row r="37" spans="1:8" ht="16.5" thickTop="1" x14ac:dyDescent="0.25">
      <c r="A37" s="1"/>
      <c r="B37" s="5"/>
      <c r="C37" s="5"/>
      <c r="D37" s="5"/>
      <c r="E37" s="5"/>
      <c r="F37" s="1"/>
      <c r="G37" s="5"/>
      <c r="H37" s="5"/>
    </row>
    <row r="38" spans="1:8" ht="15.75" x14ac:dyDescent="0.25">
      <c r="A38" s="2" t="s">
        <v>127</v>
      </c>
      <c r="B38" s="5"/>
      <c r="C38" s="5"/>
      <c r="D38" s="5"/>
      <c r="E38" s="5"/>
      <c r="F38" s="1"/>
      <c r="G38" s="5"/>
      <c r="H38" s="5"/>
    </row>
    <row r="39" spans="1:8" ht="15.75" x14ac:dyDescent="0.25">
      <c r="A39" s="1" t="s">
        <v>97</v>
      </c>
      <c r="B39" s="5"/>
      <c r="C39" s="5">
        <v>300</v>
      </c>
      <c r="D39" s="5"/>
      <c r="E39" s="5"/>
      <c r="F39" s="1"/>
      <c r="G39" s="5">
        <v>300</v>
      </c>
      <c r="H39" s="5">
        <v>300</v>
      </c>
    </row>
    <row r="40" spans="1:8" ht="15.75" x14ac:dyDescent="0.25">
      <c r="A40" s="1" t="s">
        <v>78</v>
      </c>
      <c r="B40" s="5"/>
      <c r="C40" s="5">
        <v>15000</v>
      </c>
      <c r="D40" s="5"/>
      <c r="E40" s="5"/>
      <c r="F40" s="1"/>
      <c r="G40" s="5">
        <v>10000</v>
      </c>
      <c r="H40" s="5">
        <v>10000</v>
      </c>
    </row>
    <row r="41" spans="1:8" ht="15.75" x14ac:dyDescent="0.25">
      <c r="A41" s="1" t="s">
        <v>235</v>
      </c>
      <c r="B41" s="5"/>
      <c r="C41" s="5">
        <v>11000</v>
      </c>
      <c r="D41" s="5"/>
      <c r="E41" s="5"/>
      <c r="F41" s="1"/>
      <c r="G41" s="5">
        <v>7500</v>
      </c>
      <c r="H41" s="5">
        <v>1500</v>
      </c>
    </row>
    <row r="42" spans="1:8" ht="15.75" x14ac:dyDescent="0.25">
      <c r="A42" s="1" t="s">
        <v>236</v>
      </c>
      <c r="B42" s="5"/>
      <c r="C42" s="5"/>
      <c r="D42" s="5"/>
      <c r="E42" s="5"/>
      <c r="F42" s="1"/>
      <c r="G42" s="5">
        <v>5000</v>
      </c>
      <c r="H42" s="5">
        <v>20000</v>
      </c>
    </row>
    <row r="43" spans="1:8" ht="15.75" x14ac:dyDescent="0.25">
      <c r="A43" s="1" t="s">
        <v>84</v>
      </c>
      <c r="B43" s="5"/>
      <c r="C43" s="5">
        <v>4000</v>
      </c>
      <c r="D43" s="5"/>
      <c r="E43" s="5"/>
      <c r="F43" s="1"/>
      <c r="G43" s="5">
        <v>4000</v>
      </c>
      <c r="H43" s="5">
        <v>20000</v>
      </c>
    </row>
    <row r="44" spans="1:8" ht="15.75" x14ac:dyDescent="0.25">
      <c r="A44" s="1" t="s">
        <v>80</v>
      </c>
      <c r="B44" s="5"/>
      <c r="C44" s="5">
        <v>8000</v>
      </c>
      <c r="D44" s="5"/>
      <c r="E44" s="5"/>
      <c r="F44" s="1"/>
      <c r="G44" s="5">
        <v>8000</v>
      </c>
      <c r="H44" s="5">
        <v>8000</v>
      </c>
    </row>
    <row r="45" spans="1:8" ht="15.75" x14ac:dyDescent="0.25">
      <c r="A45" s="1" t="s">
        <v>182</v>
      </c>
      <c r="B45" s="5"/>
      <c r="C45" s="5">
        <v>1250</v>
      </c>
      <c r="D45" s="5"/>
      <c r="E45" s="5"/>
      <c r="F45" s="1"/>
      <c r="G45" s="5">
        <v>1250</v>
      </c>
      <c r="H45" s="5">
        <v>7200</v>
      </c>
    </row>
    <row r="46" spans="1:8" ht="15.75" x14ac:dyDescent="0.25">
      <c r="A46" s="1" t="s">
        <v>183</v>
      </c>
      <c r="B46" s="5"/>
      <c r="C46" s="5">
        <v>360</v>
      </c>
      <c r="D46" s="5"/>
      <c r="E46" s="5"/>
      <c r="F46" s="1"/>
      <c r="G46" s="5">
        <v>360</v>
      </c>
      <c r="H46" s="5">
        <v>1000</v>
      </c>
    </row>
    <row r="47" spans="1:8" ht="15.75" x14ac:dyDescent="0.25">
      <c r="A47" s="1" t="s">
        <v>81</v>
      </c>
      <c r="B47" s="5"/>
      <c r="C47" s="5">
        <v>200</v>
      </c>
      <c r="D47" s="5"/>
      <c r="E47" s="5"/>
      <c r="F47" s="1"/>
      <c r="G47" s="5">
        <v>3000</v>
      </c>
      <c r="H47" s="5">
        <v>3000</v>
      </c>
    </row>
    <row r="48" spans="1:8" ht="15.75" x14ac:dyDescent="0.25">
      <c r="A48" s="1" t="s">
        <v>148</v>
      </c>
      <c r="B48" s="5"/>
      <c r="C48" s="5">
        <v>20000</v>
      </c>
      <c r="D48" s="5"/>
      <c r="E48" s="5"/>
      <c r="F48" s="1"/>
      <c r="G48" s="5">
        <v>10000</v>
      </c>
      <c r="H48" s="5">
        <v>5000</v>
      </c>
    </row>
    <row r="49" spans="1:8" ht="15.75" x14ac:dyDescent="0.25">
      <c r="A49" s="1" t="s">
        <v>95</v>
      </c>
      <c r="B49" s="5"/>
      <c r="C49" s="5"/>
      <c r="D49" s="5"/>
      <c r="E49" s="5"/>
      <c r="F49" s="1"/>
      <c r="G49" s="5">
        <v>10000</v>
      </c>
      <c r="H49" s="5">
        <v>5000</v>
      </c>
    </row>
    <row r="50" spans="1:8" ht="15.75" x14ac:dyDescent="0.25">
      <c r="A50" s="1" t="s">
        <v>198</v>
      </c>
      <c r="B50" s="5"/>
      <c r="C50" s="5"/>
      <c r="D50" s="5"/>
      <c r="E50" s="5"/>
      <c r="F50" s="1"/>
      <c r="G50" s="5">
        <v>15000</v>
      </c>
      <c r="H50" s="5">
        <v>5000</v>
      </c>
    </row>
    <row r="51" spans="1:8" ht="15.75" x14ac:dyDescent="0.25">
      <c r="A51" s="1" t="s">
        <v>96</v>
      </c>
      <c r="B51" s="5"/>
      <c r="C51" s="5"/>
      <c r="D51" s="5"/>
      <c r="E51" s="5"/>
      <c r="F51" s="1"/>
      <c r="G51" s="5">
        <v>5000</v>
      </c>
      <c r="H51" s="5">
        <v>5000</v>
      </c>
    </row>
    <row r="52" spans="1:8" ht="15.75" x14ac:dyDescent="0.25">
      <c r="A52" s="1" t="s">
        <v>99</v>
      </c>
      <c r="B52" s="5"/>
      <c r="C52" s="5">
        <v>1000</v>
      </c>
      <c r="D52" s="5"/>
      <c r="E52" s="5"/>
      <c r="F52" s="1"/>
      <c r="G52" s="5">
        <v>2500</v>
      </c>
      <c r="H52" s="5">
        <v>2500</v>
      </c>
    </row>
    <row r="53" spans="1:8" ht="15.75" x14ac:dyDescent="0.25">
      <c r="A53" s="1" t="s">
        <v>83</v>
      </c>
      <c r="B53" s="5"/>
      <c r="C53" s="5">
        <v>2500</v>
      </c>
      <c r="D53" s="5"/>
      <c r="E53" s="5"/>
      <c r="G53" s="5">
        <v>1000</v>
      </c>
      <c r="H53" s="5">
        <v>2000</v>
      </c>
    </row>
    <row r="54" spans="1:8" ht="15.75" x14ac:dyDescent="0.25">
      <c r="A54" s="1" t="s">
        <v>133</v>
      </c>
      <c r="B54" s="5"/>
      <c r="C54" s="5">
        <v>200</v>
      </c>
      <c r="D54" s="5"/>
      <c r="E54" s="5"/>
      <c r="G54" s="5">
        <v>250</v>
      </c>
      <c r="H54" s="5">
        <v>1000</v>
      </c>
    </row>
    <row r="55" spans="1:8" ht="15.75" x14ac:dyDescent="0.25">
      <c r="A55" s="1" t="s">
        <v>199</v>
      </c>
      <c r="B55" s="7"/>
      <c r="C55" s="7"/>
      <c r="D55" s="7"/>
      <c r="E55" s="7"/>
      <c r="F55" s="15"/>
      <c r="G55" s="7">
        <v>500</v>
      </c>
      <c r="H55" s="7">
        <v>1500</v>
      </c>
    </row>
    <row r="56" spans="1:8" ht="16.5" thickBot="1" x14ac:dyDescent="0.3">
      <c r="A56" s="2" t="s">
        <v>85</v>
      </c>
      <c r="B56" s="17"/>
      <c r="C56" s="11">
        <f>SUM(C39:C54)</f>
        <v>63810</v>
      </c>
      <c r="D56" s="17"/>
      <c r="E56" s="17"/>
      <c r="F56" s="14"/>
      <c r="G56" s="10">
        <f>SUM(G39:G55)</f>
        <v>83660</v>
      </c>
      <c r="H56" s="10">
        <f>SUM(H39:H55)</f>
        <v>98000</v>
      </c>
    </row>
    <row r="57" spans="1:8" ht="15.75" thickTop="1" x14ac:dyDescent="0.25"/>
    <row r="58" spans="1:8" ht="15.75" x14ac:dyDescent="0.25">
      <c r="A58" s="2" t="s">
        <v>136</v>
      </c>
      <c r="B58" s="5"/>
      <c r="C58" s="5"/>
      <c r="D58" s="5"/>
      <c r="E58" s="5"/>
      <c r="G58" s="5"/>
      <c r="H58" s="5"/>
    </row>
    <row r="59" spans="1:8" ht="15.75" x14ac:dyDescent="0.25">
      <c r="A59" s="1" t="s">
        <v>88</v>
      </c>
      <c r="B59" s="5"/>
      <c r="C59" s="5">
        <v>100</v>
      </c>
      <c r="D59" s="5"/>
      <c r="E59" s="5"/>
      <c r="G59" s="5">
        <v>100</v>
      </c>
      <c r="H59" s="5">
        <v>0</v>
      </c>
    </row>
    <row r="60" spans="1:8" ht="15.75" x14ac:dyDescent="0.25">
      <c r="A60" s="1" t="s">
        <v>89</v>
      </c>
      <c r="B60" s="5"/>
      <c r="C60" s="5">
        <v>25000</v>
      </c>
      <c r="D60" s="5"/>
      <c r="E60" s="5"/>
      <c r="G60" s="5">
        <v>10500</v>
      </c>
      <c r="H60" s="5">
        <v>10500</v>
      </c>
    </row>
    <row r="61" spans="1:8" ht="15.75" x14ac:dyDescent="0.25">
      <c r="A61" s="1" t="s">
        <v>90</v>
      </c>
      <c r="B61" s="7"/>
      <c r="C61" s="7">
        <v>1500</v>
      </c>
      <c r="D61" s="7"/>
      <c r="E61" s="7"/>
      <c r="F61" s="15"/>
      <c r="G61" s="7">
        <v>1500</v>
      </c>
      <c r="H61" s="7">
        <v>3000</v>
      </c>
    </row>
    <row r="62" spans="1:8" ht="16.5" thickBot="1" x14ac:dyDescent="0.3">
      <c r="A62" s="2" t="s">
        <v>91</v>
      </c>
      <c r="B62" s="8"/>
      <c r="C62" s="10">
        <f>SUM(C59:C61)</f>
        <v>26600</v>
      </c>
      <c r="D62" s="8"/>
      <c r="E62" s="8"/>
      <c r="F62" s="14"/>
      <c r="G62" s="10">
        <f>SUM(G59:G61)</f>
        <v>12100</v>
      </c>
      <c r="H62" s="10">
        <f>SUM(H59:H61)</f>
        <v>13500</v>
      </c>
    </row>
    <row r="63" spans="1:8" ht="15.75" thickTop="1" x14ac:dyDescent="0.25"/>
    <row r="64" spans="1:8" ht="15.75" x14ac:dyDescent="0.25">
      <c r="A64" s="1"/>
      <c r="B64" s="5"/>
      <c r="C64" s="5"/>
      <c r="D64" s="5"/>
      <c r="E64" s="5"/>
      <c r="G64" s="5"/>
      <c r="H64" s="5"/>
    </row>
    <row r="65" spans="1:8" ht="15.75" x14ac:dyDescent="0.25">
      <c r="A65" s="2" t="s">
        <v>184</v>
      </c>
      <c r="B65" s="5"/>
      <c r="C65" s="5"/>
      <c r="D65" s="5"/>
      <c r="E65" s="5"/>
      <c r="G65" s="5"/>
      <c r="H65" s="5"/>
    </row>
    <row r="66" spans="1:8" ht="15.75" x14ac:dyDescent="0.25">
      <c r="A66" s="1" t="s">
        <v>185</v>
      </c>
      <c r="B66" s="7"/>
      <c r="C66" s="7">
        <v>30000</v>
      </c>
      <c r="D66" s="7"/>
      <c r="E66" s="7"/>
      <c r="F66" s="15"/>
      <c r="G66" s="7">
        <v>30000</v>
      </c>
      <c r="H66" s="7">
        <v>0</v>
      </c>
    </row>
    <row r="67" spans="1:8" ht="16.5" thickBot="1" x14ac:dyDescent="0.3">
      <c r="A67" s="2" t="s">
        <v>186</v>
      </c>
      <c r="B67" s="8"/>
      <c r="C67" s="10">
        <v>30000</v>
      </c>
      <c r="D67" s="8"/>
      <c r="E67" s="8"/>
      <c r="F67" s="14"/>
      <c r="G67" s="10">
        <v>30000</v>
      </c>
      <c r="H67" s="10">
        <v>0</v>
      </c>
    </row>
    <row r="68" spans="1:8" ht="16.5" thickTop="1" x14ac:dyDescent="0.25">
      <c r="G68" s="5"/>
      <c r="H68" s="5"/>
    </row>
    <row r="69" spans="1:8" ht="15.75" x14ac:dyDescent="0.25">
      <c r="A69" s="2" t="s">
        <v>187</v>
      </c>
      <c r="B69" s="1"/>
      <c r="C69" s="1"/>
      <c r="D69" s="1"/>
      <c r="E69" s="1"/>
      <c r="G69" s="5"/>
      <c r="H69" s="5"/>
    </row>
    <row r="70" spans="1:8" ht="15.75" x14ac:dyDescent="0.25">
      <c r="A70" s="1" t="s">
        <v>188</v>
      </c>
      <c r="B70" s="5"/>
      <c r="C70" s="5">
        <v>3000</v>
      </c>
      <c r="D70" s="5"/>
      <c r="E70" s="5"/>
      <c r="G70" s="5">
        <v>3000</v>
      </c>
      <c r="H70" s="5">
        <v>0</v>
      </c>
    </row>
    <row r="71" spans="1:8" ht="15.75" x14ac:dyDescent="0.25">
      <c r="A71" s="1" t="s">
        <v>189</v>
      </c>
      <c r="B71" s="5">
        <v>47000</v>
      </c>
      <c r="C71" s="5">
        <v>45000</v>
      </c>
      <c r="D71" s="5"/>
      <c r="E71" s="5"/>
      <c r="G71" s="5">
        <v>45000</v>
      </c>
      <c r="H71" s="5">
        <v>85000</v>
      </c>
    </row>
    <row r="72" spans="1:8" ht="15.75" x14ac:dyDescent="0.25">
      <c r="A72" s="1" t="s">
        <v>190</v>
      </c>
      <c r="B72" s="5"/>
      <c r="C72" s="5">
        <v>81640</v>
      </c>
      <c r="D72" s="5"/>
      <c r="E72" s="5"/>
      <c r="G72" s="5">
        <v>81640</v>
      </c>
      <c r="H72" s="5">
        <v>0</v>
      </c>
    </row>
    <row r="73" spans="1:8" ht="15.75" x14ac:dyDescent="0.25">
      <c r="A73" s="1" t="s">
        <v>191</v>
      </c>
      <c r="B73" s="7">
        <v>29000</v>
      </c>
      <c r="C73" s="7">
        <v>13000</v>
      </c>
      <c r="D73" s="7"/>
      <c r="E73" s="7"/>
      <c r="F73" s="15"/>
      <c r="G73" s="7">
        <v>13000</v>
      </c>
      <c r="H73" s="7">
        <v>35000</v>
      </c>
    </row>
    <row r="74" spans="1:8" ht="16.5" thickBot="1" x14ac:dyDescent="0.3">
      <c r="A74" s="2" t="s">
        <v>192</v>
      </c>
      <c r="B74" s="10">
        <f>SUM(B70:B73)</f>
        <v>76000</v>
      </c>
      <c r="C74" s="10">
        <f>SUM(C70:C73)</f>
        <v>142640</v>
      </c>
      <c r="D74" s="8"/>
      <c r="E74" s="8"/>
      <c r="F74" s="14"/>
      <c r="G74" s="10">
        <f>SUM(G70:G73)</f>
        <v>142640</v>
      </c>
      <c r="H74" s="10">
        <f>SUM(H70:H73)</f>
        <v>120000</v>
      </c>
    </row>
    <row r="75" spans="1:8" ht="16.5" thickTop="1" x14ac:dyDescent="0.25">
      <c r="A75" s="1"/>
      <c r="B75" s="5"/>
      <c r="C75" s="5"/>
      <c r="D75" s="5"/>
      <c r="E75" s="5"/>
      <c r="G75" s="5"/>
      <c r="H75" s="5"/>
    </row>
    <row r="76" spans="1:8" ht="15.75" x14ac:dyDescent="0.25">
      <c r="A76" s="2" t="s">
        <v>200</v>
      </c>
      <c r="B76" s="1"/>
      <c r="C76" s="1"/>
      <c r="D76" s="1"/>
      <c r="E76" s="1"/>
      <c r="G76" s="5"/>
      <c r="H76" s="5"/>
    </row>
    <row r="77" spans="1:8" ht="15.75" x14ac:dyDescent="0.25">
      <c r="A77" s="1" t="s">
        <v>201</v>
      </c>
      <c r="B77" s="7"/>
      <c r="C77" s="7"/>
      <c r="D77" s="7"/>
      <c r="E77" s="7"/>
      <c r="F77" s="15"/>
      <c r="G77" s="7">
        <v>2500</v>
      </c>
      <c r="H77" s="7">
        <v>1000</v>
      </c>
    </row>
    <row r="78" spans="1:8" ht="16.5" thickBot="1" x14ac:dyDescent="0.3">
      <c r="A78" s="2" t="s">
        <v>202</v>
      </c>
      <c r="B78" s="8"/>
      <c r="C78" s="8"/>
      <c r="D78" s="8"/>
      <c r="E78" s="8"/>
      <c r="F78" s="14"/>
      <c r="G78" s="10">
        <v>2500</v>
      </c>
      <c r="H78" s="10">
        <v>1000</v>
      </c>
    </row>
    <row r="79" spans="1:8" ht="16.5" thickTop="1" x14ac:dyDescent="0.25">
      <c r="G79" s="5"/>
      <c r="H79" s="5"/>
    </row>
    <row r="80" spans="1:8" ht="16.5" thickBot="1" x14ac:dyDescent="0.3">
      <c r="A80" s="2" t="s">
        <v>194</v>
      </c>
      <c r="B80" s="6"/>
      <c r="C80" s="11">
        <f>C31+C36+C56+C62+C67+C74</f>
        <v>384800</v>
      </c>
      <c r="D80" s="6"/>
      <c r="E80" s="6"/>
      <c r="F80" s="16"/>
      <c r="G80" s="11">
        <f>G31+G36+G56+G62+G67+G74+G78</f>
        <v>486330</v>
      </c>
      <c r="H80" s="11">
        <f>H31+H36+H56+H62+H67+H74+H78</f>
        <v>358500</v>
      </c>
    </row>
    <row r="81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AB10-9FCC-4644-9615-4E8BCEE52604}">
  <sheetPr>
    <pageSetUpPr fitToPage="1"/>
  </sheetPr>
  <dimension ref="A1:H37"/>
  <sheetViews>
    <sheetView topLeftCell="A12" workbookViewId="0">
      <selection activeCell="H37" sqref="H37"/>
    </sheetView>
  </sheetViews>
  <sheetFormatPr defaultRowHeight="15" x14ac:dyDescent="0.25"/>
  <cols>
    <col min="1" max="1" width="37" customWidth="1"/>
    <col min="2" max="2" width="18" customWidth="1"/>
    <col min="3" max="3" width="19" customWidth="1"/>
    <col min="4" max="4" width="22" customWidth="1"/>
    <col min="5" max="5" width="23.5703125" customWidth="1"/>
    <col min="6" max="6" width="19.5703125" customWidth="1"/>
    <col min="7" max="8" width="14.5703125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142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</row>
    <row r="5" spans="1:8" ht="15.75" x14ac:dyDescent="0.25">
      <c r="A5" s="3" t="s">
        <v>9</v>
      </c>
      <c r="B5" s="1"/>
      <c r="C5" s="1"/>
      <c r="D5" s="1"/>
      <c r="E5" s="1"/>
      <c r="G5" s="1"/>
      <c r="H5" s="1"/>
    </row>
    <row r="6" spans="1:8" ht="15.75" x14ac:dyDescent="0.25">
      <c r="A6" s="2" t="s">
        <v>143</v>
      </c>
      <c r="B6" s="1"/>
      <c r="C6" s="1"/>
      <c r="D6" s="1"/>
      <c r="E6" s="1"/>
      <c r="G6" s="1"/>
      <c r="H6" s="1"/>
    </row>
    <row r="7" spans="1:8" ht="15.75" x14ac:dyDescent="0.25">
      <c r="A7" s="1" t="s">
        <v>144</v>
      </c>
      <c r="B7" s="7">
        <v>120000</v>
      </c>
      <c r="C7" s="7">
        <v>120000</v>
      </c>
      <c r="D7" s="7"/>
      <c r="E7" s="7"/>
      <c r="F7" s="15"/>
      <c r="G7" s="7">
        <v>170000</v>
      </c>
      <c r="H7" s="7">
        <v>170000</v>
      </c>
    </row>
    <row r="8" spans="1:8" ht="16.5" thickBot="1" x14ac:dyDescent="0.3">
      <c r="A8" s="2" t="s">
        <v>145</v>
      </c>
      <c r="B8" s="10">
        <v>120000</v>
      </c>
      <c r="C8" s="10">
        <v>120000</v>
      </c>
      <c r="D8" s="8"/>
      <c r="E8" s="8"/>
      <c r="F8" s="14"/>
      <c r="G8" s="10">
        <v>170000</v>
      </c>
      <c r="H8" s="10">
        <v>170000</v>
      </c>
    </row>
    <row r="9" spans="1:8" ht="16.5" thickTop="1" x14ac:dyDescent="0.25">
      <c r="A9" s="1"/>
      <c r="B9" s="5"/>
      <c r="C9" s="5"/>
      <c r="D9" s="5"/>
      <c r="E9" s="5"/>
      <c r="G9" s="5"/>
      <c r="H9" s="5"/>
    </row>
    <row r="10" spans="1:8" ht="15.75" x14ac:dyDescent="0.25">
      <c r="A10" s="2" t="s">
        <v>151</v>
      </c>
      <c r="B10" s="1"/>
      <c r="C10" s="1"/>
      <c r="D10" s="1"/>
      <c r="E10" s="1"/>
      <c r="G10" s="5"/>
      <c r="H10" s="5"/>
    </row>
    <row r="11" spans="1:8" ht="15.75" x14ac:dyDescent="0.25">
      <c r="A11" s="1" t="s">
        <v>152</v>
      </c>
      <c r="B11" s="5"/>
      <c r="C11" s="5"/>
      <c r="D11" s="5"/>
      <c r="E11" s="5"/>
      <c r="G11" s="5">
        <v>1500</v>
      </c>
      <c r="H11" s="5">
        <v>1500</v>
      </c>
    </row>
    <row r="12" spans="1:8" ht="15.75" x14ac:dyDescent="0.25">
      <c r="A12" s="1" t="s">
        <v>153</v>
      </c>
      <c r="B12" s="7"/>
      <c r="C12" s="7"/>
      <c r="D12" s="7"/>
      <c r="E12" s="7"/>
      <c r="F12" s="15"/>
      <c r="G12" s="7">
        <v>1500</v>
      </c>
      <c r="H12" s="7">
        <v>1500</v>
      </c>
    </row>
    <row r="13" spans="1:8" ht="16.5" thickBot="1" x14ac:dyDescent="0.3">
      <c r="A13" s="2" t="s">
        <v>154</v>
      </c>
      <c r="B13" s="8"/>
      <c r="C13" s="8"/>
      <c r="D13" s="8"/>
      <c r="E13" s="8"/>
      <c r="F13" s="14"/>
      <c r="G13" s="10">
        <f>SUM(G11:G12)</f>
        <v>3000</v>
      </c>
      <c r="H13" s="10">
        <f>SUM(H11:H12)</f>
        <v>3000</v>
      </c>
    </row>
    <row r="14" spans="1:8" ht="16.5" thickTop="1" x14ac:dyDescent="0.25">
      <c r="G14" s="5"/>
      <c r="H14" s="5"/>
    </row>
    <row r="15" spans="1:8" ht="16.5" thickBot="1" x14ac:dyDescent="0.3">
      <c r="A15" s="2" t="s">
        <v>146</v>
      </c>
      <c r="B15" s="11">
        <v>120000</v>
      </c>
      <c r="C15" s="11">
        <v>120000</v>
      </c>
      <c r="D15" s="6"/>
      <c r="E15" s="6"/>
      <c r="F15" s="16"/>
      <c r="G15" s="11">
        <f>G8+G13</f>
        <v>173000</v>
      </c>
      <c r="H15" s="11">
        <f>H8+H13</f>
        <v>173000</v>
      </c>
    </row>
    <row r="16" spans="1:8" ht="16.5" thickTop="1" x14ac:dyDescent="0.25">
      <c r="A16" s="1"/>
      <c r="B16" s="1"/>
      <c r="C16" s="1"/>
      <c r="D16" s="1"/>
      <c r="E16" s="1"/>
      <c r="G16" s="5"/>
      <c r="H16" s="5"/>
    </row>
    <row r="17" spans="1:8" ht="15.75" x14ac:dyDescent="0.25">
      <c r="A17" s="3" t="s">
        <v>51</v>
      </c>
      <c r="B17" s="1"/>
      <c r="C17" s="1"/>
      <c r="D17" s="1"/>
      <c r="E17" s="1"/>
      <c r="G17" s="5"/>
      <c r="H17" s="5"/>
    </row>
    <row r="18" spans="1:8" ht="15.75" x14ac:dyDescent="0.25">
      <c r="A18" s="2" t="s">
        <v>124</v>
      </c>
      <c r="B18" s="1"/>
      <c r="C18" s="1"/>
      <c r="D18" s="1"/>
      <c r="E18" s="1"/>
      <c r="G18" s="5"/>
      <c r="H18" s="5"/>
    </row>
    <row r="19" spans="1:8" ht="15.75" x14ac:dyDescent="0.25">
      <c r="A19" s="1" t="s">
        <v>125</v>
      </c>
      <c r="B19" s="5"/>
      <c r="C19" s="5">
        <v>4000</v>
      </c>
      <c r="D19" s="5"/>
      <c r="E19" s="5"/>
      <c r="G19" s="5">
        <v>4000</v>
      </c>
      <c r="H19" s="5">
        <v>0</v>
      </c>
    </row>
    <row r="20" spans="1:8" ht="15.75" x14ac:dyDescent="0.25">
      <c r="A20" s="1" t="s">
        <v>147</v>
      </c>
      <c r="B20" s="7"/>
      <c r="C20" s="7">
        <v>46000</v>
      </c>
      <c r="D20" s="7"/>
      <c r="E20" s="7"/>
      <c r="F20" s="15"/>
      <c r="G20" s="7">
        <v>46000</v>
      </c>
      <c r="H20" s="7">
        <v>46000</v>
      </c>
    </row>
    <row r="21" spans="1:8" ht="16.5" thickBot="1" x14ac:dyDescent="0.3">
      <c r="A21" s="2" t="s">
        <v>126</v>
      </c>
      <c r="B21" s="8"/>
      <c r="C21" s="10">
        <f>SUM(C19:C20)</f>
        <v>50000</v>
      </c>
      <c r="D21" s="8"/>
      <c r="E21" s="8"/>
      <c r="F21" s="14"/>
      <c r="G21" s="10">
        <v>50000</v>
      </c>
      <c r="H21" s="10">
        <f>SUM(H19:H20)</f>
        <v>46000</v>
      </c>
    </row>
    <row r="22" spans="1:8" ht="16.5" thickTop="1" x14ac:dyDescent="0.25">
      <c r="A22" s="5"/>
      <c r="B22" s="5"/>
      <c r="C22" s="5"/>
      <c r="D22" s="5"/>
      <c r="E22" s="5"/>
      <c r="G22" s="5"/>
      <c r="H22" s="5"/>
    </row>
    <row r="23" spans="1:8" ht="15.75" x14ac:dyDescent="0.25">
      <c r="A23" s="2" t="s">
        <v>127</v>
      </c>
      <c r="B23" s="1"/>
      <c r="C23" s="1"/>
      <c r="D23" s="1"/>
      <c r="E23" s="1"/>
      <c r="G23" s="5"/>
      <c r="H23" s="5"/>
    </row>
    <row r="24" spans="1:8" ht="15.75" x14ac:dyDescent="0.25">
      <c r="A24" s="1" t="s">
        <v>97</v>
      </c>
      <c r="B24" s="1"/>
      <c r="C24" s="1"/>
      <c r="D24" s="1"/>
      <c r="E24" s="1"/>
      <c r="G24" s="5">
        <v>300</v>
      </c>
      <c r="H24" s="5">
        <v>300</v>
      </c>
    </row>
    <row r="25" spans="1:8" ht="15.75" x14ac:dyDescent="0.25">
      <c r="A25" s="1" t="s">
        <v>148</v>
      </c>
      <c r="B25" s="5"/>
      <c r="C25" s="5">
        <v>2500</v>
      </c>
      <c r="D25" s="5"/>
      <c r="E25" s="5"/>
      <c r="G25" s="5">
        <v>10000</v>
      </c>
      <c r="H25" s="5">
        <v>10000</v>
      </c>
    </row>
    <row r="26" spans="1:8" ht="15.75" x14ac:dyDescent="0.25">
      <c r="A26" s="1" t="s">
        <v>149</v>
      </c>
      <c r="B26" s="7"/>
      <c r="C26" s="7">
        <v>10000</v>
      </c>
      <c r="D26" s="7"/>
      <c r="E26" s="7"/>
      <c r="F26" s="15"/>
      <c r="G26" s="7">
        <v>10000</v>
      </c>
      <c r="H26" s="7">
        <v>10000</v>
      </c>
    </row>
    <row r="27" spans="1:8" ht="16.5" thickBot="1" x14ac:dyDescent="0.3">
      <c r="A27" s="2" t="s">
        <v>85</v>
      </c>
      <c r="B27" s="6"/>
      <c r="C27" s="11">
        <f>SUM(C25:C26)</f>
        <v>12500</v>
      </c>
      <c r="D27" s="6"/>
      <c r="E27" s="6"/>
      <c r="F27" s="16"/>
      <c r="G27" s="11">
        <f>SUM(G24:G26)</f>
        <v>20300</v>
      </c>
      <c r="H27" s="11">
        <f>SUM(H24:H26)</f>
        <v>20300</v>
      </c>
    </row>
    <row r="28" spans="1:8" ht="15.75" thickTop="1" x14ac:dyDescent="0.25"/>
    <row r="29" spans="1:8" ht="15.75" x14ac:dyDescent="0.25">
      <c r="A29" s="2" t="s">
        <v>136</v>
      </c>
      <c r="B29" s="1"/>
      <c r="C29" s="1"/>
      <c r="D29" s="1"/>
      <c r="E29" s="1"/>
      <c r="G29" s="5"/>
      <c r="H29" s="5"/>
    </row>
    <row r="30" spans="1:8" ht="15.75" x14ac:dyDescent="0.25">
      <c r="A30" s="1" t="s">
        <v>89</v>
      </c>
      <c r="B30" s="5"/>
      <c r="C30" s="5">
        <v>1500</v>
      </c>
      <c r="D30" s="5"/>
      <c r="E30" s="5"/>
      <c r="G30" s="5">
        <v>5000</v>
      </c>
      <c r="H30" s="5">
        <v>5000</v>
      </c>
    </row>
    <row r="31" spans="1:8" ht="15.75" x14ac:dyDescent="0.25">
      <c r="A31" s="1" t="s">
        <v>90</v>
      </c>
      <c r="B31" s="7"/>
      <c r="C31" s="7">
        <v>500</v>
      </c>
      <c r="D31" s="7"/>
      <c r="E31" s="7"/>
      <c r="F31" s="15"/>
      <c r="G31" s="7">
        <v>500</v>
      </c>
      <c r="H31" s="7">
        <v>0</v>
      </c>
    </row>
    <row r="32" spans="1:8" ht="16.5" thickBot="1" x14ac:dyDescent="0.3">
      <c r="A32" s="2" t="s">
        <v>91</v>
      </c>
      <c r="B32" s="8"/>
      <c r="C32" s="10">
        <f>SUM(C30:C31)</f>
        <v>2000</v>
      </c>
      <c r="D32" s="8"/>
      <c r="E32" s="8"/>
      <c r="F32" s="14"/>
      <c r="G32" s="10">
        <f>SUM(G30:G31)</f>
        <v>5500</v>
      </c>
      <c r="H32" s="10">
        <f>SUM(H30:H31)</f>
        <v>5000</v>
      </c>
    </row>
    <row r="33" spans="1:8" ht="15.75" thickTop="1" x14ac:dyDescent="0.25"/>
    <row r="35" spans="1:8" ht="15.75" x14ac:dyDescent="0.25">
      <c r="A35" s="1"/>
      <c r="B35" s="1"/>
      <c r="C35" s="1"/>
      <c r="D35" s="1"/>
      <c r="E35" s="1"/>
      <c r="G35" s="5"/>
      <c r="H35" s="5"/>
    </row>
    <row r="36" spans="1:8" ht="16.5" thickBot="1" x14ac:dyDescent="0.3">
      <c r="A36" s="2" t="s">
        <v>150</v>
      </c>
      <c r="B36" s="17"/>
      <c r="C36" s="11">
        <f>C21+C27+C32</f>
        <v>64500</v>
      </c>
      <c r="D36" s="17"/>
      <c r="E36" s="17"/>
      <c r="F36" s="16"/>
      <c r="G36" s="11">
        <f>G21+G27+G32</f>
        <v>75800</v>
      </c>
      <c r="H36" s="11">
        <f>H21+H27+H32</f>
        <v>71300</v>
      </c>
    </row>
    <row r="37" spans="1:8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6CFE-D87F-448E-A523-886841984C41}">
  <sheetPr>
    <pageSetUpPr fitToPage="1"/>
  </sheetPr>
  <dimension ref="A1:H62"/>
  <sheetViews>
    <sheetView topLeftCell="A16" workbookViewId="0">
      <selection activeCell="H14" sqref="H14"/>
    </sheetView>
  </sheetViews>
  <sheetFormatPr defaultRowHeight="15" x14ac:dyDescent="0.25"/>
  <cols>
    <col min="1" max="1" width="44.42578125" customWidth="1"/>
    <col min="2" max="2" width="16.7109375" customWidth="1"/>
    <col min="3" max="3" width="20.85546875" customWidth="1"/>
    <col min="4" max="4" width="21" customWidth="1"/>
    <col min="5" max="5" width="26.28515625" customWidth="1"/>
    <col min="6" max="6" width="19.140625" customWidth="1"/>
    <col min="7" max="7" width="17" customWidth="1"/>
    <col min="8" max="8" width="17.28515625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160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</row>
    <row r="5" spans="1:8" ht="15.75" x14ac:dyDescent="0.25">
      <c r="A5" s="3" t="s">
        <v>9</v>
      </c>
      <c r="B5" s="1"/>
      <c r="C5" s="1"/>
      <c r="D5" s="1"/>
      <c r="E5" s="1"/>
      <c r="G5" s="1"/>
      <c r="H5" s="1"/>
    </row>
    <row r="6" spans="1:8" ht="15.75" x14ac:dyDescent="0.25">
      <c r="A6" s="2" t="s">
        <v>143</v>
      </c>
      <c r="H6" s="1"/>
    </row>
    <row r="7" spans="1:8" ht="15.75" x14ac:dyDescent="0.25">
      <c r="A7" s="1" t="s">
        <v>144</v>
      </c>
      <c r="B7" s="7">
        <v>150000</v>
      </c>
      <c r="C7" s="7">
        <v>150000</v>
      </c>
      <c r="D7" s="7"/>
      <c r="E7" s="18"/>
      <c r="F7" s="15"/>
      <c r="G7" s="7">
        <v>177000</v>
      </c>
      <c r="H7" s="7">
        <v>177000</v>
      </c>
    </row>
    <row r="8" spans="1:8" ht="16.5" thickBot="1" x14ac:dyDescent="0.3">
      <c r="A8" s="2" t="s">
        <v>145</v>
      </c>
      <c r="B8" s="10">
        <v>150000</v>
      </c>
      <c r="C8" s="10">
        <v>150000</v>
      </c>
      <c r="D8" s="19"/>
      <c r="E8" s="19"/>
      <c r="F8" s="14"/>
      <c r="G8" s="10">
        <v>177000</v>
      </c>
      <c r="H8" s="10">
        <v>177000</v>
      </c>
    </row>
    <row r="9" spans="1:8" ht="16.5" thickTop="1" x14ac:dyDescent="0.25">
      <c r="A9" s="1"/>
      <c r="G9" s="5"/>
      <c r="H9" s="5"/>
    </row>
    <row r="10" spans="1:8" ht="15.75" x14ac:dyDescent="0.25">
      <c r="A10" s="2" t="s">
        <v>151</v>
      </c>
      <c r="G10" s="5"/>
      <c r="H10" s="5"/>
    </row>
    <row r="11" spans="1:8" ht="15.75" x14ac:dyDescent="0.25">
      <c r="A11" s="1" t="s">
        <v>161</v>
      </c>
      <c r="B11" s="5">
        <v>1500</v>
      </c>
      <c r="C11" s="5">
        <v>1500</v>
      </c>
      <c r="D11" s="5"/>
      <c r="E11" s="5"/>
      <c r="G11" s="5">
        <v>1500</v>
      </c>
      <c r="H11" s="5">
        <v>1500</v>
      </c>
    </row>
    <row r="12" spans="1:8" ht="15.75" x14ac:dyDescent="0.25">
      <c r="A12" s="1" t="s">
        <v>232</v>
      </c>
      <c r="B12" s="5"/>
      <c r="C12" s="5"/>
      <c r="D12" s="5"/>
      <c r="E12" s="5"/>
      <c r="G12" s="5">
        <v>250</v>
      </c>
      <c r="H12" s="5">
        <v>5000</v>
      </c>
    </row>
    <row r="13" spans="1:8" ht="15.75" x14ac:dyDescent="0.25">
      <c r="A13" s="1" t="s">
        <v>234</v>
      </c>
      <c r="B13" s="5"/>
      <c r="C13" s="5"/>
      <c r="D13" s="5"/>
      <c r="E13" s="5"/>
      <c r="G13" s="5"/>
      <c r="H13" s="5">
        <v>100</v>
      </c>
    </row>
    <row r="14" spans="1:8" ht="15.75" x14ac:dyDescent="0.25">
      <c r="A14" s="1" t="s">
        <v>233</v>
      </c>
      <c r="B14" s="7">
        <v>15000</v>
      </c>
      <c r="C14" s="7"/>
      <c r="D14" s="7"/>
      <c r="E14" s="7"/>
      <c r="F14" s="15"/>
      <c r="G14" s="7">
        <v>50000</v>
      </c>
      <c r="H14" s="7">
        <v>70000</v>
      </c>
    </row>
    <row r="15" spans="1:8" ht="16.5" thickBot="1" x14ac:dyDescent="0.3">
      <c r="A15" s="2" t="s">
        <v>154</v>
      </c>
      <c r="B15" s="10">
        <f>SUM(B11:B14)</f>
        <v>16500</v>
      </c>
      <c r="C15" s="10">
        <f>SUM(C11:C14)</f>
        <v>1500</v>
      </c>
      <c r="D15" s="10"/>
      <c r="E15" s="10"/>
      <c r="F15" s="14"/>
      <c r="G15" s="10">
        <f>SUM(G11:G14)</f>
        <v>51750</v>
      </c>
      <c r="H15" s="10">
        <f>SUM(H11:H14)</f>
        <v>76600</v>
      </c>
    </row>
    <row r="16" spans="1:8" ht="16.5" thickTop="1" x14ac:dyDescent="0.25">
      <c r="G16" s="5"/>
      <c r="H16" s="5"/>
    </row>
    <row r="17" spans="1:8" ht="16.5" thickBot="1" x14ac:dyDescent="0.3">
      <c r="A17" s="2" t="s">
        <v>162</v>
      </c>
      <c r="B17" s="11">
        <f>B8+B15</f>
        <v>166500</v>
      </c>
      <c r="C17" s="11">
        <f>C8+C15</f>
        <v>151500</v>
      </c>
      <c r="D17" s="20"/>
      <c r="E17" s="20"/>
      <c r="F17" s="16"/>
      <c r="G17" s="11">
        <f>G8+G15</f>
        <v>228750</v>
      </c>
      <c r="H17" s="11">
        <f>H8+H15</f>
        <v>253600</v>
      </c>
    </row>
    <row r="18" spans="1:8" ht="16.5" thickTop="1" x14ac:dyDescent="0.25">
      <c r="A18" s="1"/>
      <c r="G18" s="5"/>
      <c r="H18" s="5"/>
    </row>
    <row r="19" spans="1:8" ht="15.75" x14ac:dyDescent="0.25">
      <c r="A19" s="3" t="s">
        <v>51</v>
      </c>
      <c r="G19" s="5"/>
      <c r="H19" s="5"/>
    </row>
    <row r="20" spans="1:8" ht="15.75" x14ac:dyDescent="0.25">
      <c r="A20" s="2" t="s">
        <v>124</v>
      </c>
      <c r="B20" s="5"/>
      <c r="C20" s="5"/>
      <c r="D20" s="5"/>
      <c r="E20" s="5"/>
      <c r="G20" s="5"/>
      <c r="H20" s="5"/>
    </row>
    <row r="21" spans="1:8" ht="15.75" x14ac:dyDescent="0.25">
      <c r="A21" s="1" t="s">
        <v>125</v>
      </c>
      <c r="B21" s="7"/>
      <c r="C21" s="7">
        <v>550</v>
      </c>
      <c r="D21" s="7"/>
      <c r="E21" s="7"/>
      <c r="F21" s="15"/>
      <c r="G21" s="7">
        <v>550</v>
      </c>
      <c r="H21" s="7">
        <v>0</v>
      </c>
    </row>
    <row r="22" spans="1:8" ht="16.5" thickBot="1" x14ac:dyDescent="0.3">
      <c r="A22" s="2" t="s">
        <v>126</v>
      </c>
      <c r="B22" s="8"/>
      <c r="C22" s="10">
        <v>550</v>
      </c>
      <c r="D22" s="8"/>
      <c r="E22" s="8"/>
      <c r="F22" s="14"/>
      <c r="G22" s="10">
        <v>550</v>
      </c>
      <c r="H22" s="8">
        <v>0</v>
      </c>
    </row>
    <row r="23" spans="1:8" ht="16.5" thickTop="1" x14ac:dyDescent="0.25">
      <c r="A23" s="5"/>
      <c r="B23" s="5"/>
      <c r="C23" s="5"/>
      <c r="D23" s="5"/>
      <c r="E23" s="5"/>
      <c r="G23" s="5"/>
      <c r="H23" s="5"/>
    </row>
    <row r="24" spans="1:8" ht="15.75" x14ac:dyDescent="0.25">
      <c r="A24" s="2" t="s">
        <v>127</v>
      </c>
      <c r="B24" s="5"/>
      <c r="C24" s="5"/>
      <c r="D24" s="5"/>
      <c r="E24" s="5"/>
      <c r="G24" s="5"/>
      <c r="H24" s="5"/>
    </row>
    <row r="25" spans="1:8" ht="15.75" x14ac:dyDescent="0.25">
      <c r="A25" s="1" t="s">
        <v>97</v>
      </c>
      <c r="B25" s="5"/>
      <c r="C25" s="5">
        <v>300</v>
      </c>
      <c r="D25" s="5"/>
      <c r="E25" s="5"/>
      <c r="G25" s="5">
        <v>300</v>
      </c>
      <c r="H25" s="5">
        <v>300</v>
      </c>
    </row>
    <row r="26" spans="1:8" ht="15.75" x14ac:dyDescent="0.25">
      <c r="A26" s="1" t="s">
        <v>231</v>
      </c>
      <c r="B26" s="5"/>
      <c r="C26" s="5">
        <v>120000</v>
      </c>
      <c r="D26" s="5"/>
      <c r="E26" s="5"/>
      <c r="G26" s="5">
        <v>175000</v>
      </c>
      <c r="H26" s="5">
        <v>200000</v>
      </c>
    </row>
    <row r="27" spans="1:8" ht="15.75" x14ac:dyDescent="0.25">
      <c r="A27" s="1" t="s">
        <v>163</v>
      </c>
      <c r="B27" s="5"/>
      <c r="C27" s="5">
        <v>2000</v>
      </c>
      <c r="D27" s="5"/>
      <c r="E27" s="5"/>
      <c r="G27" s="5">
        <v>2000</v>
      </c>
      <c r="H27" s="7">
        <v>4200</v>
      </c>
    </row>
    <row r="28" spans="1:8" ht="16.5" thickBot="1" x14ac:dyDescent="0.3">
      <c r="A28" s="2" t="s">
        <v>85</v>
      </c>
      <c r="B28" s="8"/>
      <c r="C28" s="10">
        <f ca="1">SUM(C25:C35)</f>
        <v>122300</v>
      </c>
      <c r="D28" s="8"/>
      <c r="E28" s="8"/>
      <c r="F28" s="14"/>
      <c r="G28" s="10">
        <f>SUM(G25:G27)</f>
        <v>177300</v>
      </c>
      <c r="H28" s="10">
        <f>SUM(H25:H27)</f>
        <v>204500</v>
      </c>
    </row>
    <row r="29" spans="1:8" ht="16.5" thickTop="1" x14ac:dyDescent="0.25">
      <c r="A29" s="1"/>
      <c r="B29" s="5"/>
      <c r="C29" s="5"/>
      <c r="D29" s="5"/>
      <c r="E29" s="5"/>
      <c r="G29" s="5"/>
      <c r="H29" s="5"/>
    </row>
    <row r="30" spans="1:8" ht="15.75" x14ac:dyDescent="0.25">
      <c r="A30" s="2" t="s">
        <v>136</v>
      </c>
      <c r="B30" s="5"/>
      <c r="C30" s="5"/>
      <c r="D30" s="5"/>
      <c r="E30" s="5"/>
      <c r="G30" s="5"/>
      <c r="H30" s="5"/>
    </row>
    <row r="31" spans="1:8" ht="15.75" x14ac:dyDescent="0.25">
      <c r="A31" s="1" t="s">
        <v>88</v>
      </c>
      <c r="B31" s="5"/>
      <c r="C31" s="5"/>
      <c r="D31" s="5"/>
      <c r="E31" s="5"/>
      <c r="G31" s="5"/>
      <c r="H31" s="5"/>
    </row>
    <row r="32" spans="1:8" ht="15.75" x14ac:dyDescent="0.25">
      <c r="A32" s="5" t="s">
        <v>90</v>
      </c>
      <c r="B32" s="7"/>
      <c r="C32" s="7">
        <v>500</v>
      </c>
      <c r="D32" s="7"/>
      <c r="E32" s="7"/>
      <c r="F32" s="15"/>
      <c r="G32" s="7">
        <v>500</v>
      </c>
      <c r="H32" s="7">
        <v>0</v>
      </c>
    </row>
    <row r="33" spans="1:8" ht="16.5" thickBot="1" x14ac:dyDescent="0.3">
      <c r="A33" s="2" t="s">
        <v>91</v>
      </c>
      <c r="B33" s="6"/>
      <c r="C33" s="11">
        <v>500</v>
      </c>
      <c r="D33" s="6"/>
      <c r="E33" s="6"/>
      <c r="F33" s="14"/>
      <c r="G33" s="10">
        <v>500</v>
      </c>
      <c r="H33" s="8">
        <v>0</v>
      </c>
    </row>
    <row r="34" spans="1:8" ht="16.5" thickTop="1" x14ac:dyDescent="0.25">
      <c r="A34" s="1"/>
      <c r="B34" s="5"/>
      <c r="C34" s="5"/>
      <c r="D34" s="5"/>
      <c r="E34" s="5"/>
      <c r="G34" s="5"/>
      <c r="H34" s="5"/>
    </row>
    <row r="35" spans="1:8" ht="16.5" thickBot="1" x14ac:dyDescent="0.3">
      <c r="A35" s="2" t="s">
        <v>164</v>
      </c>
      <c r="B35" s="6"/>
      <c r="C35" s="11">
        <f ca="1">C22+C28+C33</f>
        <v>123350</v>
      </c>
      <c r="D35" s="6"/>
      <c r="E35" s="6"/>
      <c r="F35" s="16"/>
      <c r="G35" s="11">
        <f>G22+G28+G33</f>
        <v>178350</v>
      </c>
      <c r="H35" s="11">
        <v>204500</v>
      </c>
    </row>
    <row r="36" spans="1:8" ht="15.75" thickTop="1" x14ac:dyDescent="0.25"/>
    <row r="37" spans="1:8" ht="15.75" x14ac:dyDescent="0.25">
      <c r="A37" s="1"/>
      <c r="B37" s="5"/>
      <c r="C37" s="5"/>
      <c r="D37" s="5"/>
      <c r="E37" s="5"/>
      <c r="G37" s="5"/>
    </row>
    <row r="59" spans="2:6" ht="15.75" x14ac:dyDescent="0.25">
      <c r="B59" s="5"/>
      <c r="C59" s="5"/>
      <c r="D59" s="5"/>
      <c r="E59" s="5"/>
      <c r="F59" s="5"/>
    </row>
    <row r="60" spans="2:6" ht="15.75" x14ac:dyDescent="0.25">
      <c r="B60" s="5"/>
      <c r="C60" s="5"/>
      <c r="D60" s="5"/>
      <c r="E60" s="5"/>
      <c r="F60" s="5"/>
    </row>
    <row r="61" spans="2:6" ht="15.75" x14ac:dyDescent="0.25">
      <c r="B61" s="5"/>
      <c r="C61" s="5"/>
      <c r="D61" s="5"/>
      <c r="E61" s="5"/>
      <c r="F61" s="5"/>
    </row>
    <row r="62" spans="2:6" ht="15.75" x14ac:dyDescent="0.25">
      <c r="B62" s="5"/>
      <c r="C62" s="5"/>
      <c r="D62" s="5"/>
      <c r="E62" s="5"/>
      <c r="F62" s="5"/>
    </row>
  </sheetData>
  <mergeCells count="2">
    <mergeCell ref="A1:F1"/>
    <mergeCell ref="A2:F2"/>
  </mergeCells>
  <printOptions gridLines="1"/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41E8-CEF3-45B4-AAA9-69F95565FDF2}">
  <sheetPr>
    <pageSetUpPr fitToPage="1"/>
  </sheetPr>
  <dimension ref="A1:I41"/>
  <sheetViews>
    <sheetView tabSelected="1" workbookViewId="0">
      <selection sqref="A1:F1"/>
    </sheetView>
  </sheetViews>
  <sheetFormatPr defaultRowHeight="15" x14ac:dyDescent="0.25"/>
  <cols>
    <col min="1" max="1" width="42.5703125" customWidth="1"/>
    <col min="2" max="2" width="20.28515625" customWidth="1"/>
    <col min="3" max="3" width="17.85546875" customWidth="1"/>
    <col min="4" max="4" width="23.42578125" customWidth="1"/>
    <col min="5" max="5" width="28.42578125" customWidth="1"/>
    <col min="6" max="6" width="17.28515625" customWidth="1"/>
    <col min="7" max="7" width="16.42578125" customWidth="1"/>
    <col min="8" max="8" width="20.85546875" customWidth="1"/>
    <col min="9" max="9" width="12.5703125" customWidth="1"/>
  </cols>
  <sheetData>
    <row r="1" spans="1:9" ht="15.75" x14ac:dyDescent="0.25">
      <c r="A1" s="21" t="s">
        <v>0</v>
      </c>
      <c r="B1" s="21"/>
      <c r="C1" s="21"/>
      <c r="D1" s="21"/>
      <c r="E1" s="21"/>
      <c r="F1" s="21"/>
      <c r="G1" s="1"/>
    </row>
    <row r="2" spans="1:9" ht="15.75" x14ac:dyDescent="0.25">
      <c r="A2" s="21" t="s">
        <v>165</v>
      </c>
      <c r="B2" s="21"/>
      <c r="C2" s="21"/>
      <c r="D2" s="21"/>
      <c r="E2" s="21"/>
      <c r="F2" s="21"/>
      <c r="G2" s="1"/>
    </row>
    <row r="3" spans="1:9" ht="15.75" x14ac:dyDescent="0.25">
      <c r="A3" s="2"/>
      <c r="B3" s="2"/>
      <c r="C3" s="2"/>
      <c r="D3" s="2"/>
      <c r="E3" s="2"/>
      <c r="F3" s="2"/>
      <c r="G3" s="1"/>
    </row>
    <row r="4" spans="1:9" ht="15.75" x14ac:dyDescent="0.25">
      <c r="A4" s="2" t="s">
        <v>8</v>
      </c>
      <c r="B4" s="3" t="s">
        <v>3</v>
      </c>
      <c r="C4" s="3" t="s">
        <v>206</v>
      </c>
      <c r="D4" s="3" t="s">
        <v>4</v>
      </c>
      <c r="E4" s="3" t="s">
        <v>7</v>
      </c>
      <c r="F4" s="3" t="s">
        <v>5</v>
      </c>
      <c r="G4" s="3" t="s">
        <v>6</v>
      </c>
      <c r="H4" s="3" t="s">
        <v>207</v>
      </c>
      <c r="I4" s="3" t="s">
        <v>230</v>
      </c>
    </row>
    <row r="5" spans="1:9" ht="15.75" x14ac:dyDescent="0.25">
      <c r="A5" s="3" t="s">
        <v>9</v>
      </c>
      <c r="B5" s="1"/>
      <c r="C5" s="1"/>
      <c r="D5" s="1"/>
      <c r="E5" s="1"/>
      <c r="F5" s="1"/>
    </row>
    <row r="6" spans="1:9" ht="15.75" x14ac:dyDescent="0.25">
      <c r="A6" s="1" t="s">
        <v>241</v>
      </c>
      <c r="B6" s="1"/>
      <c r="C6" s="1"/>
      <c r="D6" s="1"/>
      <c r="E6" s="1"/>
      <c r="F6" s="1"/>
      <c r="G6" s="1"/>
      <c r="H6" s="1"/>
      <c r="I6" s="5">
        <v>16108</v>
      </c>
    </row>
    <row r="7" spans="1:9" ht="15.75" x14ac:dyDescent="0.25">
      <c r="A7" s="1" t="s">
        <v>166</v>
      </c>
      <c r="B7" s="5">
        <v>15000</v>
      </c>
      <c r="C7" s="5">
        <v>2582.7199999999998</v>
      </c>
      <c r="D7" s="5">
        <v>5500</v>
      </c>
      <c r="E7" s="5"/>
      <c r="F7" s="5"/>
      <c r="H7" s="5">
        <v>5500</v>
      </c>
      <c r="I7" s="5">
        <v>5500</v>
      </c>
    </row>
    <row r="8" spans="1:9" ht="15.75" x14ac:dyDescent="0.25">
      <c r="A8" s="1" t="s">
        <v>167</v>
      </c>
      <c r="B8" s="5"/>
      <c r="C8" s="5">
        <v>866</v>
      </c>
      <c r="D8" s="5">
        <v>6000</v>
      </c>
      <c r="E8" s="5"/>
      <c r="F8" s="5"/>
      <c r="H8" s="5"/>
      <c r="I8" s="5"/>
    </row>
    <row r="9" spans="1:9" ht="15.75" x14ac:dyDescent="0.25">
      <c r="A9" s="1" t="s">
        <v>203</v>
      </c>
      <c r="B9" s="5"/>
      <c r="C9" s="5"/>
      <c r="D9" s="5"/>
      <c r="E9" s="5"/>
      <c r="F9" s="5"/>
      <c r="H9" s="5"/>
      <c r="I9" s="5"/>
    </row>
    <row r="10" spans="1:9" ht="15.75" x14ac:dyDescent="0.25">
      <c r="A10" s="1" t="s">
        <v>204</v>
      </c>
      <c r="B10" s="5"/>
      <c r="C10" s="5"/>
      <c r="D10" s="5"/>
      <c r="E10" s="5"/>
      <c r="F10" s="5"/>
      <c r="H10" s="5"/>
      <c r="I10" s="5"/>
    </row>
    <row r="11" spans="1:9" ht="15.75" x14ac:dyDescent="0.25">
      <c r="A11" s="1" t="s">
        <v>168</v>
      </c>
      <c r="B11" s="5"/>
      <c r="C11" s="5"/>
      <c r="D11" s="5">
        <v>8810</v>
      </c>
      <c r="E11" s="5"/>
      <c r="F11" s="5"/>
      <c r="H11" s="5"/>
      <c r="I11" s="5"/>
    </row>
    <row r="12" spans="1:9" ht="15.75" x14ac:dyDescent="0.25">
      <c r="A12" s="1" t="s">
        <v>208</v>
      </c>
      <c r="F12" s="5">
        <v>10000</v>
      </c>
      <c r="H12" s="5"/>
      <c r="I12" s="5"/>
    </row>
    <row r="13" spans="1:9" ht="15.75" x14ac:dyDescent="0.25">
      <c r="A13" s="1" t="s">
        <v>237</v>
      </c>
      <c r="B13" s="1"/>
      <c r="C13" s="1"/>
      <c r="D13" s="1"/>
      <c r="E13" s="1"/>
      <c r="F13" s="1"/>
      <c r="G13" s="1"/>
      <c r="H13" s="1"/>
      <c r="I13" s="5">
        <v>5000</v>
      </c>
    </row>
    <row r="14" spans="1:9" ht="15.75" x14ac:dyDescent="0.25">
      <c r="A14" s="1" t="s">
        <v>242</v>
      </c>
      <c r="B14" s="1"/>
      <c r="C14" s="1"/>
      <c r="D14" s="1"/>
      <c r="E14" s="1"/>
      <c r="F14" s="1"/>
      <c r="G14" s="1"/>
      <c r="H14" s="1"/>
      <c r="I14" s="5">
        <v>6492</v>
      </c>
    </row>
    <row r="15" spans="1:9" ht="15.75" x14ac:dyDescent="0.25">
      <c r="A15" s="1" t="s">
        <v>205</v>
      </c>
      <c r="B15" s="7"/>
      <c r="C15" s="7"/>
      <c r="D15" s="7"/>
      <c r="E15" s="7"/>
      <c r="F15" s="7">
        <v>400</v>
      </c>
      <c r="G15" s="15"/>
      <c r="H15" s="7"/>
      <c r="I15" s="7">
        <v>500</v>
      </c>
    </row>
    <row r="16" spans="1:9" ht="16.5" thickBot="1" x14ac:dyDescent="0.3">
      <c r="A16" s="2" t="s">
        <v>169</v>
      </c>
      <c r="B16" s="11">
        <v>15000</v>
      </c>
      <c r="C16" s="10">
        <f>SUM(C7:C15)</f>
        <v>3448.72</v>
      </c>
      <c r="D16" s="11">
        <f>SUM(D7:D11)</f>
        <v>20310</v>
      </c>
      <c r="E16" s="6"/>
      <c r="F16" s="6"/>
      <c r="G16" s="14"/>
      <c r="H16" s="10">
        <f>SUM(H7:H15)</f>
        <v>5500</v>
      </c>
      <c r="I16" s="10">
        <f>SUM(I6:I15)</f>
        <v>33600</v>
      </c>
    </row>
    <row r="17" spans="1:9" ht="16.5" thickTop="1" x14ac:dyDescent="0.25">
      <c r="A17" s="1"/>
      <c r="B17" s="5"/>
      <c r="C17" s="5"/>
      <c r="D17" s="5"/>
      <c r="E17" s="5"/>
      <c r="F17" s="5"/>
      <c r="H17" s="5"/>
      <c r="I17" s="5"/>
    </row>
    <row r="18" spans="1:9" ht="16.5" thickBot="1" x14ac:dyDescent="0.3">
      <c r="A18" s="2" t="s">
        <v>170</v>
      </c>
      <c r="B18" s="11">
        <v>15000</v>
      </c>
      <c r="C18" s="11">
        <v>3448.72</v>
      </c>
      <c r="D18" s="11">
        <v>20310</v>
      </c>
      <c r="E18" s="6"/>
      <c r="F18" s="6"/>
      <c r="G18" s="16"/>
      <c r="H18" s="11">
        <v>5500</v>
      </c>
      <c r="I18" s="11">
        <v>27108</v>
      </c>
    </row>
    <row r="19" spans="1:9" ht="16.5" thickTop="1" x14ac:dyDescent="0.25">
      <c r="A19" s="1"/>
      <c r="B19" s="1"/>
      <c r="C19" s="5"/>
      <c r="D19" s="1"/>
      <c r="E19" s="1"/>
      <c r="F19" s="1"/>
      <c r="H19" s="5"/>
      <c r="I19" s="5"/>
    </row>
    <row r="20" spans="1:9" ht="15.75" x14ac:dyDescent="0.25">
      <c r="A20" s="3" t="s">
        <v>51</v>
      </c>
      <c r="B20" s="1"/>
      <c r="C20" s="5"/>
      <c r="D20" s="1"/>
      <c r="E20" s="1"/>
      <c r="F20" s="1"/>
      <c r="H20" s="5"/>
      <c r="I20" s="5"/>
    </row>
    <row r="21" spans="1:9" ht="15.75" x14ac:dyDescent="0.25">
      <c r="A21" s="2" t="s">
        <v>118</v>
      </c>
      <c r="B21" s="1"/>
      <c r="C21" s="5"/>
      <c r="D21" s="1"/>
      <c r="E21" s="1"/>
      <c r="F21" s="1"/>
      <c r="H21" s="5"/>
      <c r="I21" s="5"/>
    </row>
    <row r="22" spans="1:9" ht="15.75" x14ac:dyDescent="0.25">
      <c r="A22" s="1" t="s">
        <v>119</v>
      </c>
      <c r="B22" s="5"/>
      <c r="C22" s="5"/>
      <c r="D22" s="5">
        <v>14369</v>
      </c>
      <c r="E22" s="5"/>
      <c r="F22" s="5"/>
      <c r="H22" s="5">
        <v>16352</v>
      </c>
      <c r="I22" s="5">
        <v>17610</v>
      </c>
    </row>
    <row r="23" spans="1:9" ht="15.75" x14ac:dyDescent="0.25">
      <c r="A23" s="1" t="s">
        <v>155</v>
      </c>
      <c r="B23" s="5"/>
      <c r="C23" s="5"/>
      <c r="D23" s="5"/>
      <c r="E23" s="5"/>
      <c r="F23" s="5"/>
      <c r="H23" s="5">
        <v>1251</v>
      </c>
      <c r="I23" s="5">
        <v>1348</v>
      </c>
    </row>
    <row r="24" spans="1:9" ht="15.75" x14ac:dyDescent="0.25">
      <c r="A24" s="1" t="s">
        <v>209</v>
      </c>
      <c r="H24" s="5">
        <v>760</v>
      </c>
      <c r="I24" s="5">
        <v>819</v>
      </c>
    </row>
    <row r="25" spans="1:9" ht="15.75" x14ac:dyDescent="0.25">
      <c r="A25" s="5" t="s">
        <v>171</v>
      </c>
      <c r="B25" s="5"/>
      <c r="C25" s="5"/>
      <c r="D25" s="5">
        <v>135</v>
      </c>
      <c r="E25" s="5"/>
      <c r="F25" s="5"/>
      <c r="H25" s="5"/>
      <c r="I25" s="5"/>
    </row>
    <row r="26" spans="1:9" ht="15.75" x14ac:dyDescent="0.25">
      <c r="A26" s="5" t="s">
        <v>172</v>
      </c>
      <c r="B26" s="5"/>
      <c r="C26" s="5"/>
      <c r="D26" s="5">
        <v>934</v>
      </c>
      <c r="E26" s="5"/>
      <c r="F26" s="5"/>
      <c r="H26" s="5"/>
      <c r="I26" s="5"/>
    </row>
    <row r="27" spans="1:9" ht="15.75" x14ac:dyDescent="0.25">
      <c r="A27" s="5" t="s">
        <v>159</v>
      </c>
      <c r="B27" s="5"/>
      <c r="C27" s="5"/>
      <c r="D27" s="5">
        <v>46</v>
      </c>
      <c r="E27" s="5"/>
      <c r="F27" s="5"/>
      <c r="H27" s="5">
        <v>491</v>
      </c>
      <c r="I27" s="5">
        <v>529</v>
      </c>
    </row>
    <row r="28" spans="1:9" ht="15.75" x14ac:dyDescent="0.25">
      <c r="A28" s="5" t="s">
        <v>93</v>
      </c>
      <c r="B28" s="7"/>
      <c r="C28" s="7"/>
      <c r="D28" s="7">
        <v>16</v>
      </c>
      <c r="E28" s="7"/>
      <c r="F28" s="7"/>
      <c r="G28" s="15"/>
      <c r="H28" s="7"/>
      <c r="I28" s="7"/>
    </row>
    <row r="29" spans="1:9" ht="16.5" thickBot="1" x14ac:dyDescent="0.3">
      <c r="A29" s="2" t="s">
        <v>120</v>
      </c>
      <c r="B29" s="8"/>
      <c r="C29" s="8"/>
      <c r="D29" s="10">
        <f>SUM(D22:D28)</f>
        <v>15500</v>
      </c>
      <c r="E29" s="8"/>
      <c r="F29" s="8"/>
      <c r="G29" s="14"/>
      <c r="H29" s="10">
        <f>SUM(H22:H28)</f>
        <v>18854</v>
      </c>
      <c r="I29" s="10">
        <f>SUM(I22:I28)</f>
        <v>20306</v>
      </c>
    </row>
    <row r="30" spans="1:9" ht="16.5" thickTop="1" x14ac:dyDescent="0.25">
      <c r="B30" s="5"/>
      <c r="C30" s="5"/>
      <c r="D30" s="5"/>
      <c r="E30" s="5"/>
      <c r="F30" s="5"/>
      <c r="H30" s="5"/>
      <c r="I30" s="5"/>
    </row>
    <row r="31" spans="1:9" ht="15.75" x14ac:dyDescent="0.25">
      <c r="A31" s="2" t="s">
        <v>127</v>
      </c>
      <c r="B31" s="5"/>
      <c r="C31" s="5"/>
      <c r="D31" s="5"/>
      <c r="E31" s="5"/>
      <c r="F31" s="5"/>
      <c r="H31" s="5"/>
      <c r="I31" s="5"/>
    </row>
    <row r="32" spans="1:9" ht="15.75" x14ac:dyDescent="0.25">
      <c r="A32" s="1" t="s">
        <v>173</v>
      </c>
      <c r="B32" s="5"/>
      <c r="C32" s="5"/>
      <c r="D32" s="5">
        <v>1200</v>
      </c>
      <c r="E32" s="5"/>
      <c r="F32" s="5"/>
      <c r="H32" s="5">
        <v>1250</v>
      </c>
      <c r="I32" s="5">
        <v>1300</v>
      </c>
    </row>
    <row r="33" spans="1:9" ht="15.75" x14ac:dyDescent="0.25">
      <c r="A33" s="1" t="s">
        <v>174</v>
      </c>
      <c r="B33" s="5"/>
      <c r="C33" s="5"/>
      <c r="D33" s="5">
        <v>3100</v>
      </c>
      <c r="E33" s="5"/>
      <c r="F33" s="5"/>
      <c r="H33" s="5">
        <v>6500</v>
      </c>
      <c r="I33" s="5">
        <v>7500</v>
      </c>
    </row>
    <row r="34" spans="1:9" ht="15.75" x14ac:dyDescent="0.25">
      <c r="A34" s="1" t="s">
        <v>210</v>
      </c>
      <c r="B34" s="5"/>
      <c r="C34" s="5"/>
      <c r="D34" s="5">
        <v>360</v>
      </c>
      <c r="E34" s="5"/>
      <c r="F34" s="5"/>
      <c r="H34" s="5">
        <v>3500</v>
      </c>
      <c r="I34" s="5">
        <v>3500</v>
      </c>
    </row>
    <row r="35" spans="1:9" ht="15.75" x14ac:dyDescent="0.25">
      <c r="A35" s="1" t="s">
        <v>139</v>
      </c>
      <c r="B35" s="5"/>
      <c r="C35" s="5"/>
      <c r="D35" s="5">
        <v>150</v>
      </c>
      <c r="E35" s="5"/>
      <c r="F35" s="5"/>
      <c r="H35" s="5">
        <v>396</v>
      </c>
      <c r="I35" s="5">
        <v>994</v>
      </c>
    </row>
    <row r="36" spans="1:9" ht="15.75" x14ac:dyDescent="0.25">
      <c r="A36" s="1" t="s">
        <v>94</v>
      </c>
      <c r="B36" s="7"/>
      <c r="C36" s="7"/>
      <c r="D36" s="7"/>
      <c r="E36" s="7"/>
      <c r="F36" s="7"/>
      <c r="G36" s="15"/>
      <c r="H36" s="7"/>
      <c r="I36" s="7"/>
    </row>
    <row r="37" spans="1:9" ht="16.5" thickBot="1" x14ac:dyDescent="0.3">
      <c r="A37" s="2" t="s">
        <v>85</v>
      </c>
      <c r="B37" s="6"/>
      <c r="C37" s="8"/>
      <c r="D37" s="11">
        <f>SUM(D32:D35)</f>
        <v>4810</v>
      </c>
      <c r="E37" s="6"/>
      <c r="F37" s="6"/>
      <c r="G37" s="14"/>
      <c r="H37" s="10">
        <f>SUM(H32:H36)</f>
        <v>11646</v>
      </c>
      <c r="I37" s="10">
        <f>SUM(I32:I36)</f>
        <v>13294</v>
      </c>
    </row>
    <row r="38" spans="1:9" ht="16.5" thickTop="1" x14ac:dyDescent="0.25">
      <c r="A38" s="1"/>
      <c r="B38" s="5"/>
      <c r="C38" s="5"/>
      <c r="D38" s="5"/>
      <c r="E38" s="5"/>
      <c r="F38" s="5"/>
      <c r="H38" s="5"/>
      <c r="I38" s="5"/>
    </row>
    <row r="39" spans="1:9" ht="16.5" thickBot="1" x14ac:dyDescent="0.3">
      <c r="A39" s="2" t="s">
        <v>175</v>
      </c>
      <c r="B39" s="11">
        <v>20000</v>
      </c>
      <c r="C39" s="6"/>
      <c r="D39" s="11">
        <f>D29+D37</f>
        <v>20310</v>
      </c>
      <c r="E39" s="6"/>
      <c r="F39" s="6"/>
      <c r="G39" s="17"/>
      <c r="H39" s="11">
        <f>H29+H37</f>
        <v>30500</v>
      </c>
      <c r="I39" s="11">
        <f>I29+I37</f>
        <v>33600</v>
      </c>
    </row>
    <row r="40" spans="1:9" ht="16.5" thickTop="1" x14ac:dyDescent="0.25">
      <c r="A40" s="1"/>
      <c r="B40" s="1"/>
      <c r="C40" s="1"/>
      <c r="D40" s="1"/>
      <c r="E40" s="1"/>
      <c r="F40" s="1"/>
    </row>
    <row r="41" spans="1:9" ht="15.75" x14ac:dyDescent="0.25">
      <c r="A41" s="1"/>
      <c r="B41" s="1"/>
      <c r="C41" s="1"/>
      <c r="D41" s="1"/>
      <c r="E41" s="1"/>
      <c r="F41" s="1"/>
    </row>
  </sheetData>
  <mergeCells count="2">
    <mergeCell ref="A1:F1"/>
    <mergeCell ref="A2:F2"/>
  </mergeCells>
  <pageMargins left="0.7" right="0.7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E06C-118E-429B-9B70-3C9174BF108B}">
  <sheetPr>
    <pageSetUpPr fitToPage="1"/>
  </sheetPr>
  <dimension ref="A1:H54"/>
  <sheetViews>
    <sheetView topLeftCell="A29" workbookViewId="0">
      <selection activeCell="H11" sqref="H11"/>
    </sheetView>
  </sheetViews>
  <sheetFormatPr defaultRowHeight="15" x14ac:dyDescent="0.25"/>
  <cols>
    <col min="1" max="1" width="36.85546875" customWidth="1"/>
    <col min="2" max="2" width="18.85546875" customWidth="1"/>
    <col min="3" max="3" width="18" customWidth="1"/>
    <col min="4" max="4" width="20.5703125" customWidth="1"/>
    <col min="5" max="5" width="25.28515625" customWidth="1"/>
    <col min="6" max="6" width="16.7109375" customWidth="1"/>
    <col min="7" max="7" width="18" customWidth="1"/>
    <col min="8" max="8" width="15.42578125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112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</row>
    <row r="5" spans="1:8" ht="15.75" x14ac:dyDescent="0.25">
      <c r="A5" s="3" t="s">
        <v>9</v>
      </c>
      <c r="B5" s="1"/>
      <c r="C5" s="1"/>
      <c r="D5" s="1"/>
      <c r="E5" s="1"/>
      <c r="F5" s="1"/>
    </row>
    <row r="6" spans="1:8" ht="15.75" x14ac:dyDescent="0.25">
      <c r="A6" s="2" t="s">
        <v>10</v>
      </c>
      <c r="B6" s="1"/>
      <c r="C6" s="1"/>
      <c r="D6" s="1"/>
      <c r="E6" s="1"/>
      <c r="F6" s="1"/>
    </row>
    <row r="7" spans="1:8" ht="15.75" x14ac:dyDescent="0.25">
      <c r="A7" s="1" t="s">
        <v>113</v>
      </c>
      <c r="B7" s="5"/>
      <c r="C7" s="5">
        <v>141125</v>
      </c>
      <c r="D7" s="5"/>
      <c r="E7" s="5"/>
      <c r="F7" s="1"/>
      <c r="G7" s="5">
        <v>160000</v>
      </c>
      <c r="H7" s="5">
        <v>160000</v>
      </c>
    </row>
    <row r="8" spans="1:8" ht="15.75" x14ac:dyDescent="0.25">
      <c r="A8" s="1" t="s">
        <v>114</v>
      </c>
      <c r="B8" s="5"/>
      <c r="C8" s="5">
        <v>5563</v>
      </c>
      <c r="D8" s="5"/>
      <c r="E8" s="5"/>
      <c r="F8" s="1"/>
      <c r="G8" s="5">
        <v>20000</v>
      </c>
      <c r="H8" s="5">
        <v>20000</v>
      </c>
    </row>
    <row r="9" spans="1:8" ht="15.75" x14ac:dyDescent="0.25">
      <c r="A9" s="1" t="s">
        <v>115</v>
      </c>
      <c r="B9" s="7"/>
      <c r="C9" s="7">
        <v>35000</v>
      </c>
      <c r="D9" s="7"/>
      <c r="E9" s="7"/>
      <c r="F9" s="12"/>
      <c r="G9" s="7">
        <v>45000</v>
      </c>
      <c r="H9" s="7">
        <v>45000</v>
      </c>
    </row>
    <row r="10" spans="1:8" ht="16.5" thickBot="1" x14ac:dyDescent="0.3">
      <c r="A10" s="2" t="s">
        <v>116</v>
      </c>
      <c r="B10" s="8"/>
      <c r="C10" s="10">
        <f>SUM(C7:C9)</f>
        <v>181688</v>
      </c>
      <c r="D10" s="8"/>
      <c r="E10" s="8"/>
      <c r="F10" s="13"/>
      <c r="G10" s="10">
        <f>SUM(G7:G9)</f>
        <v>225000</v>
      </c>
      <c r="H10" s="10">
        <f>SUM(H7:H9)</f>
        <v>225000</v>
      </c>
    </row>
    <row r="11" spans="1:8" ht="16.5" thickTop="1" x14ac:dyDescent="0.25">
      <c r="A11" s="2" t="s">
        <v>117</v>
      </c>
      <c r="B11" s="1"/>
      <c r="C11" s="9">
        <v>181688</v>
      </c>
      <c r="D11" s="1"/>
      <c r="E11" s="1"/>
      <c r="F11" s="1"/>
      <c r="G11" s="9">
        <f>G10</f>
        <v>225000</v>
      </c>
      <c r="H11" s="9">
        <f>H10</f>
        <v>225000</v>
      </c>
    </row>
    <row r="13" spans="1:8" ht="15.75" x14ac:dyDescent="0.25">
      <c r="A13" s="1"/>
      <c r="B13" s="1"/>
      <c r="C13" s="1"/>
      <c r="D13" s="1"/>
      <c r="E13" s="1"/>
      <c r="F13" s="1"/>
      <c r="G13" s="5"/>
      <c r="H13" s="5"/>
    </row>
    <row r="14" spans="1:8" ht="15.75" x14ac:dyDescent="0.25">
      <c r="A14" s="3" t="s">
        <v>51</v>
      </c>
      <c r="B14" s="1"/>
      <c r="C14" s="1"/>
      <c r="D14" s="1"/>
      <c r="E14" s="1"/>
      <c r="F14" s="1"/>
      <c r="G14" s="5"/>
      <c r="H14" s="5"/>
    </row>
    <row r="15" spans="1:8" ht="15.75" x14ac:dyDescent="0.25">
      <c r="A15" s="2" t="s">
        <v>118</v>
      </c>
      <c r="B15" s="1"/>
      <c r="C15" s="1"/>
      <c r="D15" s="1"/>
      <c r="E15" s="1"/>
      <c r="F15" s="1"/>
      <c r="G15" s="5"/>
      <c r="H15" s="5"/>
    </row>
    <row r="16" spans="1:8" ht="15.75" x14ac:dyDescent="0.25">
      <c r="A16" s="1" t="s">
        <v>119</v>
      </c>
      <c r="B16" s="5"/>
      <c r="C16" s="5">
        <v>62000</v>
      </c>
      <c r="D16" s="5"/>
      <c r="E16" s="5"/>
      <c r="F16" s="1"/>
      <c r="G16" s="5">
        <v>62000</v>
      </c>
      <c r="H16" s="5">
        <v>62000</v>
      </c>
    </row>
    <row r="17" spans="1:8" ht="15.75" x14ac:dyDescent="0.25">
      <c r="A17" s="1" t="s">
        <v>133</v>
      </c>
      <c r="B17" s="5"/>
      <c r="C17" s="5">
        <v>300</v>
      </c>
      <c r="D17" s="5"/>
      <c r="E17" s="5"/>
      <c r="F17" s="1"/>
      <c r="G17" s="5">
        <v>300</v>
      </c>
      <c r="H17" s="5">
        <v>300</v>
      </c>
    </row>
    <row r="18" spans="1:8" ht="15.75" x14ac:dyDescent="0.25">
      <c r="A18" s="1" t="s">
        <v>134</v>
      </c>
      <c r="B18" s="5"/>
      <c r="C18" s="5">
        <v>500</v>
      </c>
      <c r="D18" s="5"/>
      <c r="E18" s="5"/>
      <c r="F18" s="1"/>
      <c r="G18" s="5">
        <v>500</v>
      </c>
      <c r="H18" s="5">
        <v>500</v>
      </c>
    </row>
    <row r="19" spans="1:8" ht="15.75" x14ac:dyDescent="0.25">
      <c r="A19" s="1" t="s">
        <v>93</v>
      </c>
      <c r="B19" s="12"/>
      <c r="C19" s="7">
        <v>5000</v>
      </c>
      <c r="D19" s="12"/>
      <c r="E19" s="12"/>
      <c r="F19" s="15"/>
      <c r="G19" s="7">
        <v>5000</v>
      </c>
      <c r="H19" s="7">
        <v>2500</v>
      </c>
    </row>
    <row r="20" spans="1:8" ht="16.5" thickBot="1" x14ac:dyDescent="0.3">
      <c r="A20" s="2" t="s">
        <v>120</v>
      </c>
      <c r="B20" s="6"/>
      <c r="C20" s="11">
        <f>SUM(C16:C19)</f>
        <v>67800</v>
      </c>
      <c r="D20" s="6"/>
      <c r="E20" s="6"/>
      <c r="F20" s="13"/>
      <c r="G20" s="10">
        <f>SUM(G16:G19)</f>
        <v>67800</v>
      </c>
      <c r="H20" s="10">
        <f>SUM(H16:H19)</f>
        <v>65300</v>
      </c>
    </row>
    <row r="21" spans="1:8" ht="16.5" thickTop="1" x14ac:dyDescent="0.25">
      <c r="A21" s="1"/>
      <c r="B21" s="1"/>
      <c r="C21" s="1"/>
      <c r="D21" s="1"/>
      <c r="E21" s="1"/>
      <c r="F21" s="1"/>
      <c r="G21" s="5"/>
      <c r="H21" s="5"/>
    </row>
    <row r="22" spans="1:8" ht="15.75" x14ac:dyDescent="0.25">
      <c r="A22" s="2" t="s">
        <v>121</v>
      </c>
      <c r="B22" s="1"/>
      <c r="C22" s="1"/>
      <c r="D22" s="1"/>
      <c r="E22" s="1"/>
      <c r="F22" s="1"/>
      <c r="G22" s="5"/>
      <c r="H22" s="5"/>
    </row>
    <row r="23" spans="1:8" ht="15.75" x14ac:dyDescent="0.25">
      <c r="A23" s="1" t="s">
        <v>122</v>
      </c>
      <c r="B23" s="5"/>
      <c r="C23" s="5">
        <v>26900</v>
      </c>
      <c r="D23" s="5"/>
      <c r="E23" s="5"/>
      <c r="F23" s="1"/>
      <c r="G23" s="5">
        <v>26900</v>
      </c>
      <c r="H23" s="5">
        <v>26900</v>
      </c>
    </row>
    <row r="24" spans="1:8" ht="15.75" x14ac:dyDescent="0.25">
      <c r="A24" s="1" t="s">
        <v>123</v>
      </c>
      <c r="B24" s="7"/>
      <c r="C24" s="7">
        <v>4950</v>
      </c>
      <c r="D24" s="7"/>
      <c r="E24" s="7"/>
      <c r="F24" s="12"/>
      <c r="G24" s="7">
        <v>4950</v>
      </c>
      <c r="H24" s="7">
        <v>4950</v>
      </c>
    </row>
    <row r="25" spans="1:8" ht="16.5" thickBot="1" x14ac:dyDescent="0.3">
      <c r="A25" s="2" t="s">
        <v>76</v>
      </c>
      <c r="B25" s="8"/>
      <c r="C25" s="10">
        <f>SUM(C23:C24)</f>
        <v>31850</v>
      </c>
      <c r="D25" s="8"/>
      <c r="E25" s="8"/>
      <c r="F25" s="13"/>
      <c r="G25" s="10">
        <f>SUM(G23:G24)</f>
        <v>31850</v>
      </c>
      <c r="H25" s="10">
        <f>SUM(H23:H24)</f>
        <v>31850</v>
      </c>
    </row>
    <row r="26" spans="1:8" ht="16.5" thickTop="1" x14ac:dyDescent="0.25">
      <c r="A26" s="1"/>
      <c r="B26" s="1"/>
      <c r="C26" s="1"/>
      <c r="D26" s="1"/>
      <c r="E26" s="1"/>
      <c r="F26" s="1"/>
      <c r="G26" s="5"/>
      <c r="H26" s="5"/>
    </row>
    <row r="27" spans="1:8" ht="15.75" x14ac:dyDescent="0.25">
      <c r="A27" s="2" t="s">
        <v>124</v>
      </c>
      <c r="B27" s="1"/>
      <c r="C27" s="1"/>
      <c r="D27" s="1"/>
      <c r="E27" s="1"/>
      <c r="F27" s="1"/>
      <c r="G27" s="5"/>
      <c r="H27" s="5"/>
    </row>
    <row r="28" spans="1:8" ht="15.75" x14ac:dyDescent="0.25">
      <c r="A28" s="1" t="s">
        <v>125</v>
      </c>
      <c r="B28" s="12"/>
      <c r="C28" s="7">
        <v>3300</v>
      </c>
      <c r="D28" s="12"/>
      <c r="E28" s="12"/>
      <c r="F28" s="12"/>
      <c r="G28" s="7">
        <v>3300</v>
      </c>
      <c r="H28" s="7">
        <v>0</v>
      </c>
    </row>
    <row r="29" spans="1:8" ht="16.5" thickBot="1" x14ac:dyDescent="0.3">
      <c r="A29" s="2" t="s">
        <v>126</v>
      </c>
      <c r="B29" s="8"/>
      <c r="C29" s="10">
        <v>3300</v>
      </c>
      <c r="D29" s="8"/>
      <c r="E29" s="8"/>
      <c r="F29" s="13"/>
      <c r="G29" s="10">
        <v>3300</v>
      </c>
      <c r="H29" s="10">
        <v>0</v>
      </c>
    </row>
    <row r="30" spans="1:8" ht="16.5" thickTop="1" x14ac:dyDescent="0.25">
      <c r="A30" s="1"/>
      <c r="B30" s="1"/>
      <c r="C30" s="1"/>
      <c r="D30" s="1"/>
      <c r="E30" s="1"/>
      <c r="F30" s="1"/>
      <c r="G30" s="5"/>
      <c r="H30" s="5"/>
    </row>
    <row r="31" spans="1:8" ht="15.75" x14ac:dyDescent="0.25">
      <c r="A31" s="2" t="s">
        <v>127</v>
      </c>
      <c r="B31" s="1"/>
      <c r="C31" s="1"/>
      <c r="D31" s="1"/>
      <c r="E31" s="1"/>
      <c r="F31" s="1"/>
      <c r="G31" s="5"/>
      <c r="H31" s="5"/>
    </row>
    <row r="32" spans="1:8" ht="15.75" x14ac:dyDescent="0.25">
      <c r="A32" s="1" t="s">
        <v>128</v>
      </c>
      <c r="B32" s="5"/>
      <c r="C32" s="5">
        <v>4000</v>
      </c>
      <c r="D32" s="5"/>
      <c r="E32" s="5"/>
      <c r="F32" s="1"/>
      <c r="G32" s="5">
        <v>4000</v>
      </c>
      <c r="H32" s="5">
        <v>4000</v>
      </c>
    </row>
    <row r="33" spans="1:8" ht="15.75" x14ac:dyDescent="0.25">
      <c r="A33" s="1" t="s">
        <v>129</v>
      </c>
      <c r="B33" s="5"/>
      <c r="C33" s="5">
        <v>8500</v>
      </c>
      <c r="D33" s="5"/>
      <c r="E33" s="5"/>
      <c r="F33" s="1"/>
      <c r="G33" s="5">
        <v>8500</v>
      </c>
      <c r="H33" s="5">
        <v>10000</v>
      </c>
    </row>
    <row r="34" spans="1:8" ht="15.75" x14ac:dyDescent="0.25">
      <c r="A34" s="1" t="s">
        <v>130</v>
      </c>
      <c r="B34" s="5"/>
      <c r="C34" s="5">
        <v>3000</v>
      </c>
      <c r="D34" s="5"/>
      <c r="E34" s="5"/>
      <c r="F34" s="1"/>
      <c r="G34" s="5">
        <v>3000</v>
      </c>
      <c r="H34" s="5">
        <v>3000</v>
      </c>
    </row>
    <row r="35" spans="1:8" ht="15.75" x14ac:dyDescent="0.25">
      <c r="A35" s="1" t="s">
        <v>131</v>
      </c>
      <c r="B35" s="5"/>
      <c r="C35" s="5">
        <v>400</v>
      </c>
      <c r="D35" s="5"/>
      <c r="E35" s="5"/>
      <c r="F35" s="1"/>
      <c r="G35" s="5">
        <v>400</v>
      </c>
      <c r="H35" s="5">
        <v>400</v>
      </c>
    </row>
    <row r="36" spans="1:8" ht="15.75" x14ac:dyDescent="0.25">
      <c r="A36" s="1" t="s">
        <v>132</v>
      </c>
      <c r="B36" s="5"/>
      <c r="C36" s="5">
        <v>6000</v>
      </c>
      <c r="D36" s="5"/>
      <c r="E36" s="5"/>
      <c r="F36" s="1"/>
      <c r="G36" s="5">
        <v>6000</v>
      </c>
      <c r="H36" s="5">
        <v>6000</v>
      </c>
    </row>
    <row r="37" spans="1:8" ht="15.75" x14ac:dyDescent="0.25">
      <c r="A37" s="1" t="s">
        <v>135</v>
      </c>
      <c r="B37" s="5"/>
      <c r="C37" s="5">
        <v>2500</v>
      </c>
      <c r="D37" s="5"/>
      <c r="E37" s="5"/>
      <c r="F37" s="1"/>
      <c r="G37" s="5">
        <v>2500</v>
      </c>
      <c r="H37" s="5">
        <v>2500</v>
      </c>
    </row>
    <row r="38" spans="1:8" ht="15.75" x14ac:dyDescent="0.25">
      <c r="A38" s="1" t="s">
        <v>226</v>
      </c>
      <c r="G38" s="5">
        <v>40000</v>
      </c>
      <c r="H38" s="5">
        <v>40000</v>
      </c>
    </row>
    <row r="39" spans="1:8" ht="15.75" x14ac:dyDescent="0.25">
      <c r="A39" s="1" t="s">
        <v>227</v>
      </c>
      <c r="G39" s="5">
        <v>15000</v>
      </c>
      <c r="H39" s="5">
        <v>15000</v>
      </c>
    </row>
    <row r="40" spans="1:8" ht="15.75" x14ac:dyDescent="0.25">
      <c r="A40" s="1" t="s">
        <v>228</v>
      </c>
      <c r="G40" s="5">
        <v>8000</v>
      </c>
      <c r="H40" s="5">
        <v>8000</v>
      </c>
    </row>
    <row r="41" spans="1:8" ht="15.75" x14ac:dyDescent="0.25">
      <c r="A41" s="1" t="s">
        <v>229</v>
      </c>
      <c r="B41" s="15"/>
      <c r="C41" s="15"/>
      <c r="D41" s="15"/>
      <c r="E41" s="15"/>
      <c r="F41" s="15"/>
      <c r="G41" s="7">
        <v>5000</v>
      </c>
      <c r="H41" s="7">
        <v>5000</v>
      </c>
    </row>
    <row r="42" spans="1:8" ht="16.5" thickBot="1" x14ac:dyDescent="0.3">
      <c r="A42" s="2" t="s">
        <v>85</v>
      </c>
      <c r="B42" s="6"/>
      <c r="C42" s="11">
        <f>SUM(C32:C37)</f>
        <v>24400</v>
      </c>
      <c r="D42" s="6"/>
      <c r="E42" s="6"/>
      <c r="F42" s="17"/>
      <c r="G42" s="11">
        <f>SUM(G32:G41)</f>
        <v>92400</v>
      </c>
      <c r="H42" s="11">
        <f>SUM(H32:H41)</f>
        <v>93900</v>
      </c>
    </row>
    <row r="43" spans="1:8" ht="16.5" thickTop="1" x14ac:dyDescent="0.25">
      <c r="A43" s="1"/>
      <c r="B43" s="1"/>
      <c r="C43" s="1"/>
      <c r="D43" s="1"/>
      <c r="E43" s="1"/>
      <c r="F43" s="1"/>
      <c r="G43" s="5"/>
      <c r="H43" s="5"/>
    </row>
    <row r="44" spans="1:8" ht="15.75" x14ac:dyDescent="0.25">
      <c r="A44" s="2" t="s">
        <v>136</v>
      </c>
      <c r="B44" s="1"/>
      <c r="C44" s="1"/>
      <c r="D44" s="1"/>
      <c r="E44" s="1"/>
      <c r="F44" s="1"/>
      <c r="G44" s="5"/>
      <c r="H44" s="5"/>
    </row>
    <row r="45" spans="1:8" ht="15.75" x14ac:dyDescent="0.25">
      <c r="A45" s="1" t="s">
        <v>137</v>
      </c>
      <c r="B45" s="5"/>
      <c r="C45" s="5">
        <v>6000</v>
      </c>
      <c r="D45" s="5"/>
      <c r="E45" s="5"/>
      <c r="F45" s="1"/>
      <c r="G45" s="5">
        <v>6000</v>
      </c>
      <c r="H45" s="5">
        <v>6000</v>
      </c>
    </row>
    <row r="46" spans="1:8" ht="15.75" x14ac:dyDescent="0.25">
      <c r="A46" s="1" t="s">
        <v>89</v>
      </c>
      <c r="B46" s="5"/>
      <c r="C46" s="5">
        <v>2500</v>
      </c>
      <c r="D46" s="5"/>
      <c r="E46" s="5"/>
      <c r="F46" s="1"/>
      <c r="G46" s="5">
        <v>2500</v>
      </c>
      <c r="H46" s="5">
        <v>2500</v>
      </c>
    </row>
    <row r="47" spans="1:8" ht="16.5" thickBot="1" x14ac:dyDescent="0.3">
      <c r="A47" s="2" t="s">
        <v>91</v>
      </c>
      <c r="B47" s="8"/>
      <c r="C47" s="10">
        <f ca="1">SUM(C45:C47)</f>
        <v>8500</v>
      </c>
      <c r="D47" s="8"/>
      <c r="E47" s="8"/>
      <c r="F47" s="13"/>
      <c r="G47" s="10">
        <f>SUM(G45:G46)</f>
        <v>8500</v>
      </c>
      <c r="H47" s="10">
        <f>SUM(H45:H46)</f>
        <v>8500</v>
      </c>
    </row>
    <row r="48" spans="1:8" ht="15.75" thickTop="1" x14ac:dyDescent="0.25"/>
    <row r="49" spans="1:8" ht="15.75" x14ac:dyDescent="0.25">
      <c r="A49" s="2" t="s">
        <v>138</v>
      </c>
      <c r="B49" s="1"/>
      <c r="C49" s="1"/>
      <c r="D49" s="1"/>
      <c r="E49" s="1"/>
      <c r="F49" s="1"/>
      <c r="G49" s="5"/>
      <c r="H49" s="5"/>
    </row>
    <row r="50" spans="1:8" ht="15.75" x14ac:dyDescent="0.25">
      <c r="A50" s="1" t="s">
        <v>139</v>
      </c>
      <c r="B50" s="7"/>
      <c r="C50" s="7">
        <v>16125</v>
      </c>
      <c r="D50" s="7"/>
      <c r="E50" s="7"/>
      <c r="F50" s="12"/>
      <c r="G50" s="7">
        <v>16125</v>
      </c>
      <c r="H50" s="7">
        <v>16125</v>
      </c>
    </row>
    <row r="51" spans="1:8" ht="16.5" thickBot="1" x14ac:dyDescent="0.3">
      <c r="A51" s="2" t="s">
        <v>140</v>
      </c>
      <c r="B51" s="8"/>
      <c r="C51" s="10">
        <v>16125</v>
      </c>
      <c r="D51" s="8"/>
      <c r="E51" s="8"/>
      <c r="F51" s="14"/>
      <c r="G51" s="10">
        <v>16125</v>
      </c>
      <c r="H51" s="10">
        <v>16125</v>
      </c>
    </row>
    <row r="52" spans="1:8" ht="16.5" thickTop="1" x14ac:dyDescent="0.25">
      <c r="G52" s="5"/>
      <c r="H52" s="5"/>
    </row>
    <row r="53" spans="1:8" ht="16.5" thickBot="1" x14ac:dyDescent="0.3">
      <c r="A53" s="2" t="s">
        <v>141</v>
      </c>
      <c r="B53" s="17"/>
      <c r="C53" s="11">
        <f ca="1">C20+C25+C29+#REF!+C42+C47+C51</f>
        <v>157675</v>
      </c>
      <c r="D53" s="17"/>
      <c r="E53" s="17"/>
      <c r="F53" s="16"/>
      <c r="G53" s="11">
        <f>G20+G25+G29+G42+G47+G51</f>
        <v>219975</v>
      </c>
      <c r="H53" s="11">
        <f>H20+H25+H29+H42+H47+H51</f>
        <v>215675</v>
      </c>
    </row>
    <row r="54" spans="1:8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FE92-8D40-4C34-87E5-456CED5D24BE}">
  <sheetPr>
    <pageSetUpPr fitToPage="1"/>
  </sheetPr>
  <dimension ref="A1:H24"/>
  <sheetViews>
    <sheetView topLeftCell="A3" workbookViewId="0">
      <selection activeCell="I6" sqref="I6"/>
    </sheetView>
  </sheetViews>
  <sheetFormatPr defaultRowHeight="15" x14ac:dyDescent="0.25"/>
  <cols>
    <col min="1" max="1" width="47.85546875" customWidth="1"/>
    <col min="2" max="2" width="16.5703125" customWidth="1"/>
    <col min="3" max="3" width="19" customWidth="1"/>
    <col min="4" max="4" width="21.85546875" customWidth="1"/>
    <col min="5" max="5" width="21.28515625" customWidth="1"/>
    <col min="6" max="6" width="21.85546875" customWidth="1"/>
    <col min="7" max="7" width="17.140625" customWidth="1"/>
    <col min="8" max="8" width="15.140625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103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207</v>
      </c>
      <c r="H4" s="2" t="s">
        <v>230</v>
      </c>
    </row>
    <row r="5" spans="1:8" ht="15.75" x14ac:dyDescent="0.25">
      <c r="A5" s="3" t="s">
        <v>9</v>
      </c>
      <c r="B5" s="1"/>
      <c r="C5" s="1"/>
      <c r="D5" s="1"/>
      <c r="E5" s="1"/>
      <c r="F5" s="1"/>
    </row>
    <row r="6" spans="1:8" ht="15.75" x14ac:dyDescent="0.25">
      <c r="A6" s="1" t="s">
        <v>104</v>
      </c>
      <c r="B6" s="5"/>
      <c r="C6" s="5">
        <v>9500</v>
      </c>
      <c r="D6" s="1"/>
      <c r="E6" s="1"/>
      <c r="F6" s="1"/>
      <c r="G6" s="5">
        <v>9500</v>
      </c>
      <c r="H6" s="5">
        <v>9500</v>
      </c>
    </row>
    <row r="7" spans="1:8" ht="15.75" x14ac:dyDescent="0.25">
      <c r="A7" s="1" t="s">
        <v>105</v>
      </c>
      <c r="B7" s="7"/>
      <c r="C7" s="7">
        <v>100</v>
      </c>
      <c r="D7" s="12"/>
      <c r="E7" s="12"/>
      <c r="F7" s="12"/>
      <c r="G7" s="7">
        <v>100</v>
      </c>
      <c r="H7" s="7">
        <v>100</v>
      </c>
    </row>
    <row r="8" spans="1:8" ht="16.5" thickBot="1" x14ac:dyDescent="0.3">
      <c r="A8" s="2" t="s">
        <v>106</v>
      </c>
      <c r="B8" s="13"/>
      <c r="C8" s="10">
        <f>SUM(C6:C7)</f>
        <v>9600</v>
      </c>
      <c r="D8" s="13"/>
      <c r="E8" s="13"/>
      <c r="F8" s="13"/>
      <c r="G8" s="10">
        <v>9600</v>
      </c>
      <c r="H8" s="10">
        <v>9600</v>
      </c>
    </row>
    <row r="9" spans="1:8" ht="16.5" thickTop="1" x14ac:dyDescent="0.25">
      <c r="A9" s="1"/>
      <c r="B9" s="1"/>
      <c r="C9" s="1"/>
      <c r="D9" s="1"/>
      <c r="E9" s="1"/>
      <c r="F9" s="1"/>
      <c r="G9" s="5"/>
      <c r="H9" s="5"/>
    </row>
    <row r="10" spans="1:8" ht="16.5" thickBot="1" x14ac:dyDescent="0.3">
      <c r="A10" s="2" t="s">
        <v>107</v>
      </c>
      <c r="B10" s="6"/>
      <c r="C10" s="11">
        <v>9600</v>
      </c>
      <c r="D10" s="17"/>
      <c r="E10" s="17"/>
      <c r="F10" s="17"/>
      <c r="G10" s="11">
        <v>9600</v>
      </c>
      <c r="H10" s="11">
        <v>9600</v>
      </c>
    </row>
    <row r="11" spans="1:8" ht="16.5" thickTop="1" x14ac:dyDescent="0.25">
      <c r="A11" s="1"/>
      <c r="B11" s="1"/>
      <c r="C11" s="1"/>
      <c r="D11" s="1"/>
      <c r="E11" s="1"/>
      <c r="F11" s="1"/>
      <c r="G11" s="5"/>
      <c r="H11" s="5"/>
    </row>
    <row r="12" spans="1:8" ht="15.75" x14ac:dyDescent="0.25">
      <c r="A12" s="3" t="s">
        <v>51</v>
      </c>
      <c r="B12" s="1"/>
      <c r="C12" s="1"/>
      <c r="D12" s="1"/>
      <c r="E12" s="1"/>
      <c r="F12" s="1"/>
      <c r="G12" s="5"/>
      <c r="H12" s="5"/>
    </row>
    <row r="13" spans="1:8" ht="15.75" x14ac:dyDescent="0.25">
      <c r="A13" s="1" t="s">
        <v>108</v>
      </c>
      <c r="B13" s="5"/>
      <c r="C13" s="5">
        <v>7600</v>
      </c>
      <c r="D13" s="5"/>
      <c r="E13" s="5"/>
      <c r="F13" s="1"/>
      <c r="G13" s="5">
        <v>7600</v>
      </c>
      <c r="H13" s="5">
        <v>7600</v>
      </c>
    </row>
    <row r="14" spans="1:8" ht="15.75" x14ac:dyDescent="0.25">
      <c r="A14" s="1" t="s">
        <v>109</v>
      </c>
      <c r="B14" s="7"/>
      <c r="C14" s="7">
        <v>2000</v>
      </c>
      <c r="D14" s="7"/>
      <c r="E14" s="7"/>
      <c r="F14" s="12"/>
      <c r="G14" s="7">
        <v>2000</v>
      </c>
      <c r="H14" s="7">
        <v>2000</v>
      </c>
    </row>
    <row r="15" spans="1:8" ht="16.5" thickBot="1" x14ac:dyDescent="0.3">
      <c r="A15" s="2" t="s">
        <v>110</v>
      </c>
      <c r="B15" s="8"/>
      <c r="C15" s="10">
        <f>SUM(C13:C14)</f>
        <v>9600</v>
      </c>
      <c r="D15" s="8"/>
      <c r="E15" s="8"/>
      <c r="F15" s="13"/>
      <c r="G15" s="10">
        <v>9600</v>
      </c>
      <c r="H15" s="10">
        <v>9600</v>
      </c>
    </row>
    <row r="16" spans="1:8" ht="16.5" thickTop="1" x14ac:dyDescent="0.25">
      <c r="A16" s="1"/>
      <c r="B16" s="1"/>
      <c r="C16" s="1"/>
      <c r="D16" s="1"/>
      <c r="E16" s="1"/>
      <c r="F16" s="1"/>
      <c r="G16" s="5"/>
      <c r="H16" s="5"/>
    </row>
    <row r="17" spans="1:8" ht="16.5" thickBot="1" x14ac:dyDescent="0.3">
      <c r="A17" s="2" t="s">
        <v>111</v>
      </c>
      <c r="B17" s="17"/>
      <c r="C17" s="11">
        <v>9600</v>
      </c>
      <c r="D17" s="17"/>
      <c r="E17" s="17"/>
      <c r="F17" s="17"/>
      <c r="G17" s="11">
        <v>9600</v>
      </c>
      <c r="H17" s="11">
        <v>9600</v>
      </c>
    </row>
    <row r="18" spans="1:8" ht="16.5" thickTop="1" x14ac:dyDescent="0.25">
      <c r="A18" s="1"/>
      <c r="B18" s="1"/>
      <c r="C18" s="1"/>
      <c r="D18" s="1"/>
      <c r="E18" s="1"/>
      <c r="F18" s="1"/>
      <c r="G18" s="1"/>
    </row>
    <row r="19" spans="1:8" ht="15.75" x14ac:dyDescent="0.25">
      <c r="A19" s="1"/>
      <c r="B19" s="1"/>
      <c r="C19" s="1"/>
      <c r="D19" s="1"/>
      <c r="E19" s="1"/>
      <c r="F19" s="1"/>
      <c r="G19" s="1"/>
    </row>
    <row r="20" spans="1:8" ht="15.75" x14ac:dyDescent="0.25">
      <c r="A20" s="1"/>
      <c r="B20" s="1"/>
      <c r="C20" s="1"/>
      <c r="D20" s="1"/>
      <c r="E20" s="1"/>
      <c r="F20" s="1"/>
      <c r="G20" s="1"/>
    </row>
    <row r="21" spans="1:8" ht="15.75" x14ac:dyDescent="0.25">
      <c r="A21" s="1"/>
      <c r="B21" s="1"/>
      <c r="C21" s="1"/>
      <c r="D21" s="1"/>
      <c r="E21" s="1"/>
      <c r="F21" s="1"/>
      <c r="G21" s="1"/>
    </row>
    <row r="22" spans="1:8" ht="15.75" x14ac:dyDescent="0.25">
      <c r="A22" s="1"/>
      <c r="B22" s="1"/>
      <c r="C22" s="1"/>
      <c r="D22" s="1"/>
      <c r="E22" s="1"/>
      <c r="F22" s="1"/>
      <c r="G22" s="1"/>
    </row>
    <row r="23" spans="1:8" ht="15.75" x14ac:dyDescent="0.25">
      <c r="A23" s="1"/>
      <c r="B23" s="1"/>
      <c r="C23" s="1"/>
      <c r="D23" s="1"/>
      <c r="E23" s="1"/>
      <c r="F23" s="1"/>
      <c r="G23" s="1"/>
    </row>
    <row r="24" spans="1:8" ht="15.75" x14ac:dyDescent="0.25">
      <c r="A24" s="1"/>
      <c r="B24" s="1"/>
      <c r="C24" s="1"/>
      <c r="D24" s="1"/>
      <c r="E24" s="1"/>
      <c r="F24" s="1"/>
      <c r="G24" s="1"/>
    </row>
  </sheetData>
  <mergeCells count="2">
    <mergeCell ref="A1:F1"/>
    <mergeCell ref="A2:F2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General Fund</vt:lpstr>
      <vt:lpstr>Water Fund</vt:lpstr>
      <vt:lpstr>Sewer Fund</vt:lpstr>
      <vt:lpstr>Sanitation Fund</vt:lpstr>
      <vt:lpstr>Library Fund</vt:lpstr>
      <vt:lpstr>Street Fund</vt:lpstr>
      <vt:lpstr>Conservation Trust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Desire' Sprosty</dc:creator>
  <cp:lastModifiedBy>Town Treasurer</cp:lastModifiedBy>
  <cp:lastPrinted>2022-03-09T17:28:37Z</cp:lastPrinted>
  <dcterms:created xsi:type="dcterms:W3CDTF">2022-02-14T21:37:01Z</dcterms:created>
  <dcterms:modified xsi:type="dcterms:W3CDTF">2024-01-30T17:49:15Z</dcterms:modified>
</cp:coreProperties>
</file>